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6" documentId="8_{2740793A-4B32-4E4E-8613-1107C25C97C7}" xr6:coauthVersionLast="36" xr6:coauthVersionMax="36" xr10:uidLastSave="{A8F4C9D0-FD3E-4889-B37D-29EBF2226BB4}"/>
  <bookViews>
    <workbookView xWindow="0" yWindow="0" windowWidth="28800" windowHeight="11625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7" i="1" l="1"/>
  <c r="I57" i="1"/>
  <c r="J57" i="1"/>
  <c r="J26" i="1" l="1"/>
  <c r="J27" i="1"/>
  <c r="I53" i="1" l="1"/>
  <c r="J53" i="1" s="1"/>
  <c r="H53" i="1"/>
  <c r="I56" i="1" l="1"/>
  <c r="J56" i="1" s="1"/>
  <c r="I55" i="1"/>
  <c r="J55" i="1" s="1"/>
  <c r="I54" i="1"/>
  <c r="J54" i="1" s="1"/>
  <c r="I52" i="1"/>
  <c r="J52" i="1" s="1"/>
  <c r="I42" i="1"/>
  <c r="J42" i="1" s="1"/>
  <c r="I40" i="1"/>
  <c r="J40" i="1" s="1"/>
  <c r="I39" i="1"/>
  <c r="J39" i="1" s="1"/>
  <c r="I17" i="1"/>
  <c r="J17" i="1" s="1"/>
  <c r="I38" i="1"/>
  <c r="J38" i="1" s="1"/>
  <c r="I37" i="1"/>
  <c r="J37" i="1" s="1"/>
  <c r="I35" i="1"/>
  <c r="J35" i="1" s="1"/>
  <c r="I34" i="1"/>
  <c r="J34" i="1" s="1"/>
  <c r="I28" i="1"/>
  <c r="J28" i="1" s="1"/>
  <c r="I24" i="1"/>
  <c r="J24" i="1" s="1"/>
  <c r="I23" i="1"/>
  <c r="J23" i="1" s="1"/>
  <c r="I22" i="1"/>
  <c r="J22" i="1" s="1"/>
  <c r="I18" i="1"/>
  <c r="J18" i="1" s="1"/>
  <c r="I14" i="1"/>
  <c r="J14" i="1" s="1"/>
  <c r="I9" i="1"/>
  <c r="J9" i="1" l="1"/>
  <c r="J58" i="1" s="1"/>
  <c r="I58" i="1"/>
</calcChain>
</file>

<file path=xl/sharedStrings.xml><?xml version="1.0" encoding="utf-8"?>
<sst xmlns="http://schemas.openxmlformats.org/spreadsheetml/2006/main" count="134" uniqueCount="113">
  <si>
    <t>Općina Kistanje, Trg sv.Nikole 5,22305 Kistanje</t>
  </si>
  <si>
    <t>POPIS KORISNIKA SPONZORSTAVA I DONACIJA I OSTALIH ISPLATA OPĆINE KISTANJE ZA RAZDOBLJE SIJEČANJ-PROSINAC 2022.G.</t>
  </si>
  <si>
    <t>Red.br.</t>
  </si>
  <si>
    <t xml:space="preserve">Naziv </t>
  </si>
  <si>
    <t>OIB:</t>
  </si>
  <si>
    <t xml:space="preserve">Adresa </t>
  </si>
  <si>
    <t>Broj računa</t>
  </si>
  <si>
    <t>Banka</t>
  </si>
  <si>
    <r>
      <t xml:space="preserve">Isplaćeni 
       Iznos              </t>
    </r>
    <r>
      <rPr>
        <sz val="10"/>
        <color indexed="8"/>
        <rFont val="Times New Roman"/>
        <family val="1"/>
        <charset val="238"/>
      </rPr>
      <t>(u kunama)</t>
    </r>
  </si>
  <si>
    <r>
      <t xml:space="preserve">Isplaćeni 
       Iznos              </t>
    </r>
    <r>
      <rPr>
        <sz val="10"/>
        <color indexed="8"/>
        <rFont val="Times New Roman"/>
        <family val="1"/>
        <charset val="238"/>
      </rPr>
      <t>(u eurima)</t>
    </r>
  </si>
  <si>
    <t>UKUPNO   ISPLAĆENO        (u kunama)</t>
  </si>
  <si>
    <t xml:space="preserve"> UKUPNO   ISPLAĆENO        (u eurima)</t>
  </si>
  <si>
    <t>Napomena</t>
  </si>
  <si>
    <t>1.</t>
  </si>
  <si>
    <t>Katolička crkva, Župa Prikazanja BDM u Kistanjama</t>
  </si>
  <si>
    <t>Trg sv.Nikole 4, Kistanje</t>
  </si>
  <si>
    <t>HR6723400091110882017</t>
  </si>
  <si>
    <t>PBZ</t>
  </si>
  <si>
    <t xml:space="preserve">3.981,68
</t>
  </si>
  <si>
    <t>3.</t>
  </si>
  <si>
    <t>SPC, Srpska pravoslavna Parohija Kistanjska</t>
  </si>
  <si>
    <t>Trg Petra Preradovića 19,
Kistanje</t>
  </si>
  <si>
    <t>HR5024020061100413106</t>
  </si>
  <si>
    <t>Erste banka</t>
  </si>
  <si>
    <t>2.</t>
  </si>
  <si>
    <t>7.</t>
  </si>
  <si>
    <t>Vijeće srpske nacionalne manjine Općine Kistanje</t>
  </si>
  <si>
    <t>Trg Petra Preradovića 1, Kistanje</t>
  </si>
  <si>
    <t>HR7624070001100619952</t>
  </si>
  <si>
    <t>OTP</t>
  </si>
  <si>
    <t>8.</t>
  </si>
  <si>
    <t>Srpsko kulturno društvo "Prosvjeta",
Pododbor Kistanje</t>
  </si>
  <si>
    <t>Ul.dr.Franje 
Tuđmana 25,
Kistanje</t>
  </si>
  <si>
    <t>HR9323600001400500507</t>
  </si>
  <si>
    <t>Zagrebačka 
banka</t>
  </si>
  <si>
    <t>9.</t>
  </si>
  <si>
    <t>Ul.Dr.F. Tuđmana 25, Kistanje</t>
  </si>
  <si>
    <t>HR4341240031134000377</t>
  </si>
  <si>
    <t>KENTBANK</t>
  </si>
  <si>
    <t>Srpsko kulturno društvo
 "Prosvjeta",Zagreb</t>
  </si>
  <si>
    <t>Kulturno umjetničko društvo
 "Bukovica", Kistanje</t>
  </si>
  <si>
    <t>10.</t>
  </si>
  <si>
    <t>OSNOVNA ŠKOLA KISTANJE</t>
  </si>
  <si>
    <t>Dr.Franje Tuđmana 80, Kistanje</t>
  </si>
  <si>
    <t>HR4323900011800015002</t>
  </si>
  <si>
    <t>HPB</t>
  </si>
  <si>
    <t>Sufinanciranje školske marende</t>
  </si>
  <si>
    <t>11.</t>
  </si>
  <si>
    <t>12.</t>
  </si>
  <si>
    <t>Trošak predškole</t>
  </si>
  <si>
    <t>13.</t>
  </si>
  <si>
    <t>Nogometni klub Janjevo iz Kistanja</t>
  </si>
  <si>
    <t>Ulica A.Starčevića bb, Kistanje</t>
  </si>
  <si>
    <t>HR0624070001100570675</t>
  </si>
  <si>
    <t>Ženski rukometni klub Knin -podružnica Kistanje</t>
  </si>
  <si>
    <t>Dr. F. Tuđmana 4, 22300 Knin</t>
  </si>
  <si>
    <t>HR3524070001100319505</t>
  </si>
  <si>
    <t>Udruga "NAŠA KUĆA"</t>
  </si>
  <si>
    <t>Đevrske 102, 22305 Kistanje</t>
  </si>
  <si>
    <t>HR1424020061101021944</t>
  </si>
  <si>
    <t>Sport</t>
  </si>
  <si>
    <t>Kultura</t>
  </si>
  <si>
    <t>Udruga dragovoljaca i veterana Domovinskog rata- klub Kistanje</t>
  </si>
  <si>
    <t>Getaldićeva 6, 22300 Knin</t>
  </si>
  <si>
    <t>HR5023400091410066795</t>
  </si>
  <si>
    <t xml:space="preserve">SPC, Srpski pravoslavni Manastir u Oćestovu
</t>
  </si>
  <si>
    <t>Oćestovo 19, 22300 Knin</t>
  </si>
  <si>
    <t>HR8824020061100648908</t>
  </si>
  <si>
    <t>SPC,Crkvena Općina Đevrske</t>
  </si>
  <si>
    <t>20.</t>
  </si>
  <si>
    <t>19.</t>
  </si>
  <si>
    <t>GRADSKO DRUŠTVO CRVENOG KRIŽA -KNIN</t>
  </si>
  <si>
    <t>Fra Filipa Grabovca 1, Knin</t>
  </si>
  <si>
    <t>HR9023400091100010619</t>
  </si>
  <si>
    <t>17.</t>
  </si>
  <si>
    <t>Klapa Zvono iz Kistanja</t>
  </si>
  <si>
    <t>HR6424020061100426143</t>
  </si>
  <si>
    <t>16.</t>
  </si>
  <si>
    <t>DVD «Sveti Juraj»</t>
  </si>
  <si>
    <t>Ulica dr.F. Tuđmana 101, Kistanje</t>
  </si>
  <si>
    <t>15.</t>
  </si>
  <si>
    <t>Hrvatska gorska služba 
spašavanja, HGSS stanica
 Šibenik</t>
  </si>
  <si>
    <t>Put tvornice 33,
Šibenik</t>
  </si>
  <si>
    <t>HR 5523900011199004338</t>
  </si>
  <si>
    <t>14.</t>
  </si>
  <si>
    <t>Udruga za djecu i mlade "Čarobni svijet"</t>
  </si>
  <si>
    <t>I.Meštrovića 21 ,Knin</t>
  </si>
  <si>
    <t>HR1724070001100501704</t>
  </si>
  <si>
    <t>Udruga "Zvonimir"</t>
  </si>
  <si>
    <t>Udruga"Žene kosovske doline"</t>
  </si>
  <si>
    <t xml:space="preserve">OB "Hrvatski ponos"Knin
</t>
  </si>
  <si>
    <t>Kralja Svetoslava
 Suronje 12,
22 300 Knin</t>
  </si>
  <si>
    <t>Berislavićeva 10,
10 000 Zagreb</t>
  </si>
  <si>
    <t>HR3324020061100996867</t>
  </si>
  <si>
    <t>Riđane centar 84,
22 300 Knin</t>
  </si>
  <si>
    <t>HR6324020061100653723</t>
  </si>
  <si>
    <t>Domagojeva 12,
22 300 Knin</t>
  </si>
  <si>
    <t>HR6724020061100280589</t>
  </si>
  <si>
    <t>4.</t>
  </si>
  <si>
    <t>5.</t>
  </si>
  <si>
    <t>6.</t>
  </si>
  <si>
    <t>18.</t>
  </si>
  <si>
    <t>21.</t>
  </si>
  <si>
    <t>22.</t>
  </si>
  <si>
    <t>UKUPNO:</t>
  </si>
  <si>
    <t>Đevrske 122,
22 305 Kistanje</t>
  </si>
  <si>
    <t xml:space="preserve">HR84 2402006 1100579043 </t>
  </si>
  <si>
    <t>Kistanje, 15.veljače 2023.g.</t>
  </si>
  <si>
    <t>HR 41 23900011199003232</t>
  </si>
  <si>
    <t>23.</t>
  </si>
  <si>
    <t>Kralja Tomislava 34,22 300 Knin</t>
  </si>
  <si>
    <t>Policijska postaja Knin</t>
  </si>
  <si>
    <t xml:space="preserve">Uručena je oprema 
u  navedenoj 
vrijednosti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</si>
</sst>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n&quot;;[Red]\-#,##0.00\ &quot;kn&quot;"/>
    <numFmt numFmtId="164" formatCode="_-* #,##0.00\ [$kn-41A]_-;\-* #,##0.00\ [$kn-41A]_-;_-* &quot;-&quot;??\ [$kn-41A]_-;_-@_-"/>
    <numFmt numFmtId="165" formatCode="_-* #,##0.00\ [$€-1]_-;\-* #,##0.00\ [$€-1]_-;_-* &quot;-&quot;??\ [$€-1]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1"/>
      <color rgb="FF00000A"/>
      <name val="Times New Roman"/>
      <family val="1"/>
      <charset val="238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</fills>
  <borders count="1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2" borderId="6" xfId="0" applyNumberFormat="1" applyFont="1" applyFill="1" applyBorder="1" applyAlignment="1">
      <alignment horizontal="right" vertical="top" wrapText="1"/>
    </xf>
    <xf numFmtId="4" fontId="3" fillId="2" borderId="7" xfId="0" applyNumberFormat="1" applyFont="1" applyFill="1" applyBorder="1" applyAlignment="1">
      <alignment horizontal="right" vertical="top" wrapText="1"/>
    </xf>
    <xf numFmtId="3" fontId="0" fillId="0" borderId="8" xfId="0" applyNumberFormat="1" applyBorder="1"/>
    <xf numFmtId="4" fontId="2" fillId="0" borderId="9" xfId="0" applyNumberFormat="1" applyFont="1" applyBorder="1"/>
    <xf numFmtId="0" fontId="2" fillId="0" borderId="9" xfId="0" applyFont="1" applyBorder="1"/>
    <xf numFmtId="0" fontId="3" fillId="2" borderId="1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right"/>
    </xf>
    <xf numFmtId="3" fontId="0" fillId="0" borderId="5" xfId="0" applyNumberFormat="1" applyBorder="1"/>
    <xf numFmtId="0" fontId="0" fillId="0" borderId="5" xfId="0" applyBorder="1"/>
    <xf numFmtId="0" fontId="0" fillId="0" borderId="5" xfId="0" applyBorder="1" applyAlignment="1">
      <alignment horizontal="left"/>
    </xf>
    <xf numFmtId="0" fontId="3" fillId="2" borderId="11" xfId="0" applyFont="1" applyFill="1" applyBorder="1" applyAlignment="1">
      <alignment horizontal="right"/>
    </xf>
    <xf numFmtId="4" fontId="0" fillId="0" borderId="5" xfId="0" applyNumberFormat="1" applyBorder="1"/>
    <xf numFmtId="164" fontId="1" fillId="0" borderId="5" xfId="0" applyNumberFormat="1" applyFont="1" applyBorder="1"/>
    <xf numFmtId="165" fontId="1" fillId="0" borderId="5" xfId="0" applyNumberFormat="1" applyFont="1" applyBorder="1"/>
    <xf numFmtId="0" fontId="3" fillId="2" borderId="1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right"/>
    </xf>
    <xf numFmtId="3" fontId="0" fillId="0" borderId="13" xfId="0" applyNumberFormat="1" applyBorder="1"/>
    <xf numFmtId="0" fontId="0" fillId="0" borderId="13" xfId="0" applyFill="1" applyBorder="1"/>
    <xf numFmtId="164" fontId="1" fillId="0" borderId="13" xfId="0" applyNumberFormat="1" applyFont="1" applyBorder="1"/>
    <xf numFmtId="165" fontId="1" fillId="0" borderId="13" xfId="0" applyNumberFormat="1" applyFont="1" applyBorder="1"/>
    <xf numFmtId="0" fontId="0" fillId="0" borderId="13" xfId="0" applyBorder="1"/>
    <xf numFmtId="4" fontId="0" fillId="0" borderId="5" xfId="0" applyNumberFormat="1" applyFill="1" applyBorder="1"/>
    <xf numFmtId="0" fontId="2" fillId="2" borderId="11" xfId="0" applyFont="1" applyFill="1" applyBorder="1" applyAlignment="1">
      <alignment horizontal="left" vertical="center" wrapText="1"/>
    </xf>
    <xf numFmtId="0" fontId="14" fillId="0" borderId="5" xfId="0" applyFont="1" applyBorder="1" applyAlignment="1">
      <alignment horizontal="left" wrapText="1"/>
    </xf>
    <xf numFmtId="4" fontId="8" fillId="2" borderId="14" xfId="0" applyNumberFormat="1" applyFont="1" applyFill="1" applyBorder="1" applyAlignment="1">
      <alignment horizontal="right" wrapText="1"/>
    </xf>
    <xf numFmtId="4" fontId="8" fillId="2" borderId="5" xfId="0" applyNumberFormat="1" applyFont="1" applyFill="1" applyBorder="1" applyAlignment="1">
      <alignment horizontal="right" wrapText="1"/>
    </xf>
    <xf numFmtId="0" fontId="3" fillId="2" borderId="10" xfId="0" applyFont="1" applyFill="1" applyBorder="1" applyAlignment="1">
      <alignment horizontal="right"/>
    </xf>
    <xf numFmtId="0" fontId="14" fillId="0" borderId="5" xfId="0" applyFont="1" applyBorder="1" applyAlignment="1">
      <alignment horizontal="left"/>
    </xf>
    <xf numFmtId="0" fontId="14" fillId="0" borderId="5" xfId="0" applyFont="1" applyBorder="1" applyAlignment="1">
      <alignment wrapText="1"/>
    </xf>
    <xf numFmtId="0" fontId="0" fillId="0" borderId="5" xfId="0" applyBorder="1" applyAlignment="1">
      <alignment horizontal="center"/>
    </xf>
    <xf numFmtId="0" fontId="3" fillId="3" borderId="10" xfId="0" applyFont="1" applyFill="1" applyBorder="1" applyAlignment="1">
      <alignment horizontal="left" wrapText="1"/>
    </xf>
    <xf numFmtId="4" fontId="8" fillId="2" borderId="6" xfId="0" applyNumberFormat="1" applyFont="1" applyFill="1" applyBorder="1" applyAlignment="1">
      <alignment horizontal="right" wrapText="1"/>
    </xf>
    <xf numFmtId="0" fontId="2" fillId="2" borderId="17" xfId="0" applyFont="1" applyFill="1" applyBorder="1"/>
    <xf numFmtId="0" fontId="6" fillId="2" borderId="17" xfId="0" applyFont="1" applyFill="1" applyBorder="1" applyAlignment="1">
      <alignment horizontal="right"/>
    </xf>
    <xf numFmtId="4" fontId="7" fillId="2" borderId="17" xfId="0" applyNumberFormat="1" applyFont="1" applyFill="1" applyBorder="1" applyAlignment="1">
      <alignment horizontal="right"/>
    </xf>
    <xf numFmtId="4" fontId="7" fillId="2" borderId="0" xfId="0" applyNumberFormat="1" applyFont="1" applyFill="1" applyBorder="1" applyAlignment="1">
      <alignment horizontal="right"/>
    </xf>
    <xf numFmtId="0" fontId="6" fillId="2" borderId="0" xfId="0" applyFont="1" applyFill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2" borderId="10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6" fillId="2" borderId="5" xfId="0" applyFont="1" applyFill="1" applyBorder="1" applyAlignment="1">
      <alignment horizontal="left"/>
    </xf>
    <xf numFmtId="164" fontId="8" fillId="2" borderId="5" xfId="0" applyNumberFormat="1" applyFont="1" applyFill="1" applyBorder="1" applyAlignment="1">
      <alignment horizontal="right"/>
    </xf>
    <xf numFmtId="165" fontId="8" fillId="2" borderId="5" xfId="0" applyNumberFormat="1" applyFont="1" applyFill="1" applyBorder="1" applyAlignment="1">
      <alignment horizontal="right"/>
    </xf>
    <xf numFmtId="0" fontId="2" fillId="2" borderId="7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14" fillId="0" borderId="0" xfId="0" applyFont="1" applyAlignment="1">
      <alignment horizontal="left"/>
    </xf>
    <xf numFmtId="0" fontId="3" fillId="3" borderId="11" xfId="0" applyFont="1" applyFill="1" applyBorder="1" applyAlignment="1">
      <alignment horizontal="left" wrapText="1"/>
    </xf>
    <xf numFmtId="0" fontId="14" fillId="0" borderId="5" xfId="0" applyFont="1" applyBorder="1" applyAlignment="1"/>
    <xf numFmtId="0" fontId="0" fillId="0" borderId="5" xfId="0" applyBorder="1" applyAlignment="1">
      <alignment horizontal="left"/>
    </xf>
    <xf numFmtId="0" fontId="14" fillId="0" borderId="5" xfId="0" applyFont="1" applyBorder="1" applyAlignment="1">
      <alignment horizontal="left"/>
    </xf>
    <xf numFmtId="0" fontId="7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4" fontId="11" fillId="2" borderId="5" xfId="0" applyNumberFormat="1" applyFont="1" applyFill="1" applyBorder="1" applyAlignment="1">
      <alignment wrapText="1"/>
    </xf>
    <xf numFmtId="0" fontId="0" fillId="0" borderId="5" xfId="0" applyBorder="1" applyAlignment="1"/>
    <xf numFmtId="164" fontId="1" fillId="0" borderId="5" xfId="0" applyNumberFormat="1" applyFont="1" applyBorder="1" applyAlignment="1"/>
    <xf numFmtId="0" fontId="1" fillId="0" borderId="5" xfId="0" applyFont="1" applyBorder="1" applyAlignment="1"/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wrapText="1"/>
    </xf>
    <xf numFmtId="0" fontId="2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left" wrapText="1"/>
    </xf>
    <xf numFmtId="0" fontId="0" fillId="0" borderId="5" xfId="0" applyBorder="1" applyAlignment="1">
      <alignment horizontal="left"/>
    </xf>
    <xf numFmtId="164" fontId="12" fillId="2" borderId="5" xfId="0" applyNumberFormat="1" applyFont="1" applyFill="1" applyBorder="1" applyAlignment="1"/>
    <xf numFmtId="164" fontId="13" fillId="0" borderId="5" xfId="0" applyNumberFormat="1" applyFont="1" applyBorder="1" applyAlignment="1"/>
    <xf numFmtId="165" fontId="12" fillId="2" borderId="5" xfId="0" applyNumberFormat="1" applyFont="1" applyFill="1" applyBorder="1" applyAlignment="1"/>
    <xf numFmtId="165" fontId="13" fillId="0" borderId="5" xfId="0" applyNumberFormat="1" applyFont="1" applyBorder="1" applyAlignment="1"/>
    <xf numFmtId="0" fontId="3" fillId="3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right"/>
    </xf>
    <xf numFmtId="0" fontId="3" fillId="2" borderId="5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165" fontId="1" fillId="0" borderId="5" xfId="0" applyNumberFormat="1" applyFont="1" applyBorder="1" applyAlignment="1"/>
    <xf numFmtId="0" fontId="0" fillId="0" borderId="5" xfId="0" applyBorder="1" applyAlignment="1">
      <alignment horizontal="center"/>
    </xf>
    <xf numFmtId="0" fontId="2" fillId="2" borderId="5" xfId="0" applyFont="1" applyFill="1" applyBorder="1" applyAlignment="1"/>
    <xf numFmtId="0" fontId="15" fillId="2" borderId="5" xfId="0" applyFont="1" applyFill="1" applyBorder="1" applyAlignment="1">
      <alignment horizontal="left"/>
    </xf>
    <xf numFmtId="0" fontId="16" fillId="2" borderId="5" xfId="0" applyFont="1" applyFill="1" applyBorder="1" applyAlignment="1">
      <alignment horizontal="left"/>
    </xf>
    <xf numFmtId="164" fontId="1" fillId="0" borderId="5" xfId="0" applyNumberFormat="1" applyFont="1" applyFill="1" applyBorder="1" applyAlignment="1"/>
    <xf numFmtId="165" fontId="1" fillId="0" borderId="5" xfId="0" applyNumberFormat="1" applyFont="1" applyFill="1" applyBorder="1" applyAlignment="1"/>
    <xf numFmtId="0" fontId="6" fillId="2" borderId="17" xfId="0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8" fillId="2" borderId="0" xfId="0" applyFont="1" applyFill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4" fontId="17" fillId="2" borderId="5" xfId="0" applyNumberFormat="1" applyFont="1" applyFill="1" applyBorder="1"/>
    <xf numFmtId="8" fontId="18" fillId="2" borderId="5" xfId="0" applyNumberFormat="1" applyFont="1" applyFill="1" applyBorder="1"/>
    <xf numFmtId="165" fontId="18" fillId="2" borderId="5" xfId="0" applyNumberFormat="1" applyFont="1" applyFill="1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5"/>
  <sheetViews>
    <sheetView tabSelected="1" topLeftCell="A43" workbookViewId="0">
      <selection activeCell="K57" sqref="K57"/>
    </sheetView>
  </sheetViews>
  <sheetFormatPr defaultRowHeight="15" x14ac:dyDescent="0.25"/>
  <cols>
    <col min="1" max="1" width="6.140625" customWidth="1"/>
    <col min="2" max="2" width="28.140625" customWidth="1"/>
    <col min="3" max="3" width="13.28515625" customWidth="1"/>
    <col min="4" max="4" width="16.28515625" customWidth="1"/>
    <col min="5" max="5" width="24" customWidth="1"/>
    <col min="6" max="6" width="14.28515625" customWidth="1"/>
    <col min="7" max="7" width="11.5703125" customWidth="1"/>
    <col min="9" max="9" width="20.140625" customWidth="1"/>
    <col min="10" max="10" width="20.42578125" customWidth="1"/>
    <col min="11" max="11" width="18.140625" customWidth="1"/>
  </cols>
  <sheetData>
    <row r="1" spans="1:11" x14ac:dyDescent="0.25">
      <c r="A1" s="1"/>
      <c r="B1" s="1"/>
      <c r="C1" s="2"/>
      <c r="D1" s="3"/>
      <c r="E1" s="4"/>
      <c r="F1" s="4"/>
      <c r="G1" s="1"/>
      <c r="H1" s="1"/>
      <c r="I1" s="5"/>
      <c r="J1" s="5"/>
      <c r="K1" s="6"/>
    </row>
    <row r="2" spans="1:11" ht="14.25" customHeight="1" x14ac:dyDescent="0.25">
      <c r="A2" s="7" t="s">
        <v>0</v>
      </c>
      <c r="B2" s="1"/>
      <c r="C2" s="2"/>
      <c r="D2" s="3"/>
      <c r="E2" s="4"/>
      <c r="F2" s="4"/>
      <c r="G2" s="1"/>
      <c r="H2" s="1"/>
      <c r="I2" s="5"/>
      <c r="J2" s="5"/>
      <c r="K2" s="6"/>
    </row>
    <row r="3" spans="1:11" ht="15.75" hidden="1" x14ac:dyDescent="0.25">
      <c r="A3" s="7"/>
      <c r="B3" s="1"/>
      <c r="C3" s="2"/>
      <c r="D3" s="3"/>
      <c r="E3" s="4"/>
      <c r="F3" s="4"/>
      <c r="G3" s="1"/>
      <c r="H3" s="1"/>
      <c r="I3" s="5"/>
      <c r="J3" s="5"/>
      <c r="K3" s="6"/>
    </row>
    <row r="4" spans="1:11" ht="53.25" customHeight="1" x14ac:dyDescent="0.25">
      <c r="A4" s="8"/>
      <c r="B4" s="77" t="s">
        <v>1</v>
      </c>
      <c r="C4" s="77"/>
      <c r="D4" s="77"/>
      <c r="E4" s="77"/>
      <c r="F4" s="77"/>
      <c r="G4" s="77"/>
      <c r="H4" s="9"/>
      <c r="I4" s="10"/>
      <c r="J4" s="10"/>
      <c r="K4" s="10"/>
    </row>
    <row r="5" spans="1:11" ht="6" customHeight="1" thickBot="1" x14ac:dyDescent="0.3">
      <c r="A5" s="10"/>
      <c r="B5" s="11"/>
      <c r="C5" s="11"/>
      <c r="D5" s="11"/>
      <c r="E5" s="11"/>
      <c r="F5" s="11"/>
      <c r="G5" s="6"/>
      <c r="H5" s="6"/>
      <c r="I5" s="1"/>
      <c r="J5" s="1"/>
      <c r="K5" s="1"/>
    </row>
    <row r="6" spans="1:11" ht="15.75" thickBot="1" x14ac:dyDescent="0.3">
      <c r="A6" s="78" t="s">
        <v>2</v>
      </c>
      <c r="B6" s="78" t="s">
        <v>3</v>
      </c>
      <c r="C6" s="78" t="s">
        <v>4</v>
      </c>
      <c r="D6" s="78" t="s">
        <v>5</v>
      </c>
      <c r="E6" s="78" t="s">
        <v>6</v>
      </c>
      <c r="F6" s="78" t="s">
        <v>7</v>
      </c>
      <c r="G6" s="79" t="s">
        <v>8</v>
      </c>
      <c r="H6" s="79" t="s">
        <v>9</v>
      </c>
      <c r="I6" s="79" t="s">
        <v>10</v>
      </c>
      <c r="J6" s="79" t="s">
        <v>11</v>
      </c>
      <c r="K6" s="85" t="s">
        <v>12</v>
      </c>
    </row>
    <row r="7" spans="1:11" ht="34.5" customHeight="1" thickBot="1" x14ac:dyDescent="0.3">
      <c r="A7" s="78"/>
      <c r="B7" s="78"/>
      <c r="C7" s="78"/>
      <c r="D7" s="78"/>
      <c r="E7" s="78"/>
      <c r="F7" s="78"/>
      <c r="G7" s="80"/>
      <c r="H7" s="80"/>
      <c r="I7" s="80"/>
      <c r="J7" s="80"/>
      <c r="K7" s="86"/>
    </row>
    <row r="8" spans="1:11" ht="15.75" thickBot="1" x14ac:dyDescent="0.3">
      <c r="A8" s="12" t="s">
        <v>13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3">
        <v>7</v>
      </c>
      <c r="H8" s="13">
        <v>8</v>
      </c>
      <c r="I8" s="12">
        <v>9</v>
      </c>
      <c r="J8" s="12">
        <v>10</v>
      </c>
      <c r="K8" s="12">
        <v>11</v>
      </c>
    </row>
    <row r="9" spans="1:11" ht="21.75" customHeight="1" x14ac:dyDescent="0.25">
      <c r="A9" s="88" t="s">
        <v>13</v>
      </c>
      <c r="B9" s="95" t="s">
        <v>14</v>
      </c>
      <c r="C9" s="96">
        <v>12406417624</v>
      </c>
      <c r="D9" s="97" t="s">
        <v>15</v>
      </c>
      <c r="E9" s="98" t="s">
        <v>16</v>
      </c>
      <c r="F9" s="97" t="s">
        <v>17</v>
      </c>
      <c r="G9" s="14">
        <v>30000</v>
      </c>
      <c r="H9" s="15" t="s">
        <v>18</v>
      </c>
      <c r="I9" s="91">
        <f>G9+G10+G11+G12+G13</f>
        <v>76000</v>
      </c>
      <c r="J9" s="93">
        <f>I9/7.5345</f>
        <v>10086.93343951158</v>
      </c>
      <c r="K9" s="81"/>
    </row>
    <row r="10" spans="1:11" x14ac:dyDescent="0.25">
      <c r="A10" s="82"/>
      <c r="B10" s="90"/>
      <c r="C10" s="82"/>
      <c r="D10" s="90"/>
      <c r="E10" s="99"/>
      <c r="F10" s="90"/>
      <c r="G10" s="16">
        <v>20000</v>
      </c>
      <c r="H10" s="17">
        <v>2654.45</v>
      </c>
      <c r="I10" s="92"/>
      <c r="J10" s="94"/>
      <c r="K10" s="82"/>
    </row>
    <row r="11" spans="1:11" x14ac:dyDescent="0.25">
      <c r="A11" s="82"/>
      <c r="B11" s="90"/>
      <c r="C11" s="82"/>
      <c r="D11" s="90"/>
      <c r="E11" s="99"/>
      <c r="F11" s="90"/>
      <c r="G11" s="16">
        <v>7000</v>
      </c>
      <c r="H11" s="18">
        <v>929.06</v>
      </c>
      <c r="I11" s="92"/>
      <c r="J11" s="94"/>
      <c r="K11" s="82"/>
    </row>
    <row r="12" spans="1:11" x14ac:dyDescent="0.25">
      <c r="A12" s="82"/>
      <c r="B12" s="90"/>
      <c r="C12" s="82"/>
      <c r="D12" s="90"/>
      <c r="E12" s="99"/>
      <c r="F12" s="90"/>
      <c r="G12" s="16">
        <v>15000</v>
      </c>
      <c r="H12" s="17">
        <v>1990.84</v>
      </c>
      <c r="I12" s="92"/>
      <c r="J12" s="94"/>
      <c r="K12" s="82"/>
    </row>
    <row r="13" spans="1:11" x14ac:dyDescent="0.25">
      <c r="A13" s="82"/>
      <c r="B13" s="90"/>
      <c r="C13" s="82"/>
      <c r="D13" s="90"/>
      <c r="E13" s="99"/>
      <c r="F13" s="90"/>
      <c r="G13" s="16">
        <v>4000</v>
      </c>
      <c r="H13" s="18">
        <v>530.89</v>
      </c>
      <c r="I13" s="92"/>
      <c r="J13" s="94"/>
      <c r="K13" s="82"/>
    </row>
    <row r="14" spans="1:11" x14ac:dyDescent="0.25">
      <c r="A14" s="88" t="s">
        <v>24</v>
      </c>
      <c r="B14" s="89" t="s">
        <v>20</v>
      </c>
      <c r="C14" s="87"/>
      <c r="D14" s="89" t="s">
        <v>21</v>
      </c>
      <c r="E14" s="100" t="s">
        <v>22</v>
      </c>
      <c r="F14" s="100" t="s">
        <v>23</v>
      </c>
      <c r="G14" s="21">
        <v>5000</v>
      </c>
      <c r="H14" s="22">
        <v>663.61</v>
      </c>
      <c r="I14" s="83">
        <f>G14+G15+G16</f>
        <v>15000</v>
      </c>
      <c r="J14" s="83">
        <f>I14/7.5345</f>
        <v>1990.8421262193906</v>
      </c>
      <c r="K14" s="82"/>
    </row>
    <row r="15" spans="1:11" x14ac:dyDescent="0.25">
      <c r="A15" s="82"/>
      <c r="B15" s="90"/>
      <c r="C15" s="82"/>
      <c r="D15" s="90"/>
      <c r="E15" s="99"/>
      <c r="F15" s="90"/>
      <c r="G15" s="21">
        <v>5000</v>
      </c>
      <c r="H15" s="22">
        <v>663.61</v>
      </c>
      <c r="I15" s="83"/>
      <c r="J15" s="84"/>
      <c r="K15" s="82"/>
    </row>
    <row r="16" spans="1:11" ht="15.75" customHeight="1" x14ac:dyDescent="0.25">
      <c r="A16" s="82"/>
      <c r="B16" s="90"/>
      <c r="C16" s="82"/>
      <c r="D16" s="90"/>
      <c r="E16" s="99"/>
      <c r="F16" s="90"/>
      <c r="G16" s="21">
        <v>5000</v>
      </c>
      <c r="H16" s="22">
        <v>663.61</v>
      </c>
      <c r="I16" s="83"/>
      <c r="J16" s="84"/>
      <c r="K16" s="82"/>
    </row>
    <row r="17" spans="1:11" ht="26.25" customHeight="1" x14ac:dyDescent="0.25">
      <c r="A17" s="43" t="s">
        <v>19</v>
      </c>
      <c r="B17" s="41" t="s">
        <v>68</v>
      </c>
      <c r="C17" s="22"/>
      <c r="D17" s="58" t="s">
        <v>105</v>
      </c>
      <c r="E17" s="72" t="s">
        <v>106</v>
      </c>
      <c r="F17" s="22" t="s">
        <v>23</v>
      </c>
      <c r="G17" s="21">
        <v>6000</v>
      </c>
      <c r="H17" s="22">
        <v>796.33</v>
      </c>
      <c r="I17" s="26">
        <f>G17</f>
        <v>6000</v>
      </c>
      <c r="J17" s="27">
        <f>I17/7.5345</f>
        <v>796.33685048775624</v>
      </c>
      <c r="K17" s="22"/>
    </row>
    <row r="18" spans="1:11" x14ac:dyDescent="0.25">
      <c r="A18" s="101" t="s">
        <v>98</v>
      </c>
      <c r="B18" s="95" t="s">
        <v>26</v>
      </c>
      <c r="C18" s="96">
        <v>86182487115</v>
      </c>
      <c r="D18" s="97" t="s">
        <v>27</v>
      </c>
      <c r="E18" s="98" t="s">
        <v>28</v>
      </c>
      <c r="F18" s="97" t="s">
        <v>29</v>
      </c>
      <c r="G18" s="21">
        <v>7000</v>
      </c>
      <c r="H18" s="22">
        <v>929.06</v>
      </c>
      <c r="I18" s="83">
        <f>G18+G19+G20+G21</f>
        <v>47000</v>
      </c>
      <c r="J18" s="104">
        <f>I18/7.5345</f>
        <v>6237.9719954874245</v>
      </c>
      <c r="K18" s="82"/>
    </row>
    <row r="19" spans="1:11" x14ac:dyDescent="0.25">
      <c r="A19" s="102"/>
      <c r="B19" s="90"/>
      <c r="C19" s="82"/>
      <c r="D19" s="90"/>
      <c r="E19" s="99"/>
      <c r="F19" s="90"/>
      <c r="G19" s="21">
        <v>5000</v>
      </c>
      <c r="H19" s="22">
        <v>663.61</v>
      </c>
      <c r="I19" s="83"/>
      <c r="J19" s="104"/>
      <c r="K19" s="82"/>
    </row>
    <row r="20" spans="1:11" x14ac:dyDescent="0.25">
      <c r="A20" s="102"/>
      <c r="B20" s="90"/>
      <c r="C20" s="82"/>
      <c r="D20" s="90"/>
      <c r="E20" s="99"/>
      <c r="F20" s="90"/>
      <c r="G20" s="21">
        <v>15000</v>
      </c>
      <c r="H20" s="25">
        <v>1990.84</v>
      </c>
      <c r="I20" s="83"/>
      <c r="J20" s="104"/>
      <c r="K20" s="82"/>
    </row>
    <row r="21" spans="1:11" x14ac:dyDescent="0.25">
      <c r="A21" s="103"/>
      <c r="B21" s="90"/>
      <c r="C21" s="82"/>
      <c r="D21" s="90"/>
      <c r="E21" s="99"/>
      <c r="F21" s="90"/>
      <c r="G21" s="21">
        <v>20000</v>
      </c>
      <c r="H21" s="25">
        <v>2654.45</v>
      </c>
      <c r="I21" s="83"/>
      <c r="J21" s="104"/>
      <c r="K21" s="82"/>
    </row>
    <row r="22" spans="1:11" ht="45" x14ac:dyDescent="0.25">
      <c r="A22" s="28" t="s">
        <v>99</v>
      </c>
      <c r="B22" s="36" t="s">
        <v>31</v>
      </c>
      <c r="C22" s="29">
        <v>92963223473</v>
      </c>
      <c r="D22" s="56" t="s">
        <v>32</v>
      </c>
      <c r="E22" s="68" t="s">
        <v>33</v>
      </c>
      <c r="F22" s="62" t="s">
        <v>34</v>
      </c>
      <c r="G22" s="30">
        <v>5000</v>
      </c>
      <c r="H22" s="31">
        <v>663.61</v>
      </c>
      <c r="I22" s="32">
        <f>G22</f>
        <v>5000</v>
      </c>
      <c r="J22" s="33">
        <f>I22/7.5345</f>
        <v>663.61404207313024</v>
      </c>
      <c r="K22" s="34"/>
    </row>
    <row r="23" spans="1:11" ht="42" customHeight="1" x14ac:dyDescent="0.25">
      <c r="A23" s="43" t="s">
        <v>100</v>
      </c>
      <c r="B23" s="37" t="s">
        <v>39</v>
      </c>
      <c r="C23" s="22">
        <v>37936288471</v>
      </c>
      <c r="D23" s="37" t="s">
        <v>92</v>
      </c>
      <c r="E23" s="41" t="s">
        <v>93</v>
      </c>
      <c r="F23" s="23" t="s">
        <v>23</v>
      </c>
      <c r="G23" s="21">
        <v>15000</v>
      </c>
      <c r="H23" s="25">
        <v>1990.84</v>
      </c>
      <c r="I23" s="26">
        <f>G23</f>
        <v>15000</v>
      </c>
      <c r="J23" s="27">
        <f>I23/7.5345</f>
        <v>1990.8421262193906</v>
      </c>
      <c r="K23" s="22"/>
    </row>
    <row r="24" spans="1:11" ht="16.5" customHeight="1" x14ac:dyDescent="0.25">
      <c r="A24" s="88" t="s">
        <v>25</v>
      </c>
      <c r="B24" s="89" t="s">
        <v>40</v>
      </c>
      <c r="C24" s="106">
        <v>37953591814</v>
      </c>
      <c r="D24" s="89" t="s">
        <v>36</v>
      </c>
      <c r="E24" s="100" t="s">
        <v>37</v>
      </c>
      <c r="F24" s="107" t="s">
        <v>38</v>
      </c>
      <c r="G24" s="21">
        <v>10000</v>
      </c>
      <c r="H24" s="25">
        <v>1327.23</v>
      </c>
      <c r="I24" s="83">
        <f>G24+G25</f>
        <v>15000</v>
      </c>
      <c r="J24" s="104">
        <f>I24/7.5345</f>
        <v>1990.8421262193906</v>
      </c>
      <c r="K24" s="82"/>
    </row>
    <row r="25" spans="1:11" ht="38.25" customHeight="1" x14ac:dyDescent="0.25">
      <c r="A25" s="105"/>
      <c r="B25" s="90"/>
      <c r="C25" s="82"/>
      <c r="D25" s="90"/>
      <c r="E25" s="99"/>
      <c r="F25" s="90"/>
      <c r="G25" s="21">
        <v>5000</v>
      </c>
      <c r="H25" s="35">
        <v>663.61</v>
      </c>
      <c r="I25" s="83"/>
      <c r="J25" s="104"/>
      <c r="K25" s="82"/>
    </row>
    <row r="26" spans="1:11" ht="45" x14ac:dyDescent="0.25">
      <c r="A26" s="19" t="s">
        <v>30</v>
      </c>
      <c r="B26" s="54" t="s">
        <v>42</v>
      </c>
      <c r="C26" s="20">
        <v>2524221654</v>
      </c>
      <c r="D26" s="54" t="s">
        <v>43</v>
      </c>
      <c r="E26" s="70" t="s">
        <v>44</v>
      </c>
      <c r="F26" s="63" t="s">
        <v>45</v>
      </c>
      <c r="G26" s="116">
        <v>35350</v>
      </c>
      <c r="H26" s="116">
        <v>4691.75</v>
      </c>
      <c r="I26" s="117">
        <v>35350</v>
      </c>
      <c r="J26" s="118">
        <f>I26/7.5345</f>
        <v>4691.7512774570305</v>
      </c>
      <c r="K26" s="38" t="s">
        <v>46</v>
      </c>
    </row>
    <row r="27" spans="1:11" ht="45" x14ac:dyDescent="0.25">
      <c r="A27" s="28" t="s">
        <v>35</v>
      </c>
      <c r="B27" s="56" t="s">
        <v>42</v>
      </c>
      <c r="C27" s="29">
        <v>2524221654</v>
      </c>
      <c r="D27" s="56" t="s">
        <v>43</v>
      </c>
      <c r="E27" s="68" t="s">
        <v>44</v>
      </c>
      <c r="F27" s="64" t="s">
        <v>45</v>
      </c>
      <c r="G27" s="116">
        <v>83146.39</v>
      </c>
      <c r="H27" s="116">
        <v>11035.42</v>
      </c>
      <c r="I27" s="117">
        <v>83146.39</v>
      </c>
      <c r="J27" s="118">
        <f>I27/7.5345</f>
        <v>11035.422390337779</v>
      </c>
      <c r="K27" s="45" t="s">
        <v>49</v>
      </c>
    </row>
    <row r="28" spans="1:11" x14ac:dyDescent="0.25">
      <c r="A28" s="88" t="s">
        <v>41</v>
      </c>
      <c r="B28" s="95" t="s">
        <v>51</v>
      </c>
      <c r="C28" s="96">
        <v>88510845155</v>
      </c>
      <c r="D28" s="97" t="s">
        <v>52</v>
      </c>
      <c r="E28" s="98" t="s">
        <v>53</v>
      </c>
      <c r="F28" s="97" t="s">
        <v>29</v>
      </c>
      <c r="G28" s="21">
        <v>10000</v>
      </c>
      <c r="H28" s="25">
        <v>1327.23</v>
      </c>
      <c r="I28" s="83">
        <f>G28+G29+G30+G31+G32+G33</f>
        <v>61000</v>
      </c>
      <c r="J28" s="104">
        <f>I28/7.5345</f>
        <v>8096.0913132921887</v>
      </c>
      <c r="K28" s="82"/>
    </row>
    <row r="29" spans="1:11" x14ac:dyDescent="0.25">
      <c r="A29" s="82"/>
      <c r="B29" s="90"/>
      <c r="C29" s="82"/>
      <c r="D29" s="90"/>
      <c r="E29" s="99"/>
      <c r="F29" s="90"/>
      <c r="G29" s="21">
        <v>10000</v>
      </c>
      <c r="H29" s="25">
        <v>1327.23</v>
      </c>
      <c r="I29" s="83"/>
      <c r="J29" s="104"/>
      <c r="K29" s="82"/>
    </row>
    <row r="30" spans="1:11" x14ac:dyDescent="0.25">
      <c r="A30" s="82"/>
      <c r="B30" s="90"/>
      <c r="C30" s="82"/>
      <c r="D30" s="90"/>
      <c r="E30" s="99"/>
      <c r="F30" s="90"/>
      <c r="G30" s="21">
        <v>15000</v>
      </c>
      <c r="H30" s="25">
        <v>1990.84</v>
      </c>
      <c r="I30" s="83"/>
      <c r="J30" s="104"/>
      <c r="K30" s="82"/>
    </row>
    <row r="31" spans="1:11" x14ac:dyDescent="0.25">
      <c r="A31" s="82"/>
      <c r="B31" s="90"/>
      <c r="C31" s="82"/>
      <c r="D31" s="90"/>
      <c r="E31" s="99"/>
      <c r="F31" s="90"/>
      <c r="G31" s="21">
        <v>3000</v>
      </c>
      <c r="H31" s="35">
        <v>398.17</v>
      </c>
      <c r="I31" s="83"/>
      <c r="J31" s="104"/>
      <c r="K31" s="82"/>
    </row>
    <row r="32" spans="1:11" x14ac:dyDescent="0.25">
      <c r="A32" s="82"/>
      <c r="B32" s="90"/>
      <c r="C32" s="82"/>
      <c r="D32" s="90"/>
      <c r="E32" s="99"/>
      <c r="F32" s="90"/>
      <c r="G32" s="21">
        <v>10000</v>
      </c>
      <c r="H32" s="25">
        <v>1327.23</v>
      </c>
      <c r="I32" s="83"/>
      <c r="J32" s="104"/>
      <c r="K32" s="82"/>
    </row>
    <row r="33" spans="1:11" x14ac:dyDescent="0.25">
      <c r="A33" s="82"/>
      <c r="B33" s="90"/>
      <c r="C33" s="82"/>
      <c r="D33" s="90"/>
      <c r="E33" s="99"/>
      <c r="F33" s="90"/>
      <c r="G33" s="21">
        <v>13000</v>
      </c>
      <c r="H33" s="25">
        <v>1725.4</v>
      </c>
      <c r="I33" s="83"/>
      <c r="J33" s="104"/>
      <c r="K33" s="82"/>
    </row>
    <row r="34" spans="1:11" ht="30" x14ac:dyDescent="0.25">
      <c r="A34" s="28" t="s">
        <v>47</v>
      </c>
      <c r="B34" s="36" t="s">
        <v>54</v>
      </c>
      <c r="C34" s="29">
        <v>34244357136</v>
      </c>
      <c r="D34" s="56" t="s">
        <v>55</v>
      </c>
      <c r="E34" s="68" t="s">
        <v>56</v>
      </c>
      <c r="F34" s="64" t="s">
        <v>29</v>
      </c>
      <c r="G34" s="21">
        <v>5000</v>
      </c>
      <c r="H34" s="35">
        <v>663.61</v>
      </c>
      <c r="I34" s="26">
        <f>G34</f>
        <v>5000</v>
      </c>
      <c r="J34" s="27">
        <f>I34/7.5345</f>
        <v>663.61404207313024</v>
      </c>
      <c r="K34" s="22"/>
    </row>
    <row r="35" spans="1:11" x14ac:dyDescent="0.25">
      <c r="A35" s="88" t="s">
        <v>48</v>
      </c>
      <c r="B35" s="89" t="s">
        <v>57</v>
      </c>
      <c r="C35" s="87">
        <v>58166641188</v>
      </c>
      <c r="D35" s="89" t="s">
        <v>58</v>
      </c>
      <c r="E35" s="100" t="s">
        <v>59</v>
      </c>
      <c r="F35" s="100" t="s">
        <v>23</v>
      </c>
      <c r="G35" s="21">
        <v>5000</v>
      </c>
      <c r="H35" s="35">
        <v>663.61</v>
      </c>
      <c r="I35" s="83">
        <f>G35+G36</f>
        <v>15000</v>
      </c>
      <c r="J35" s="104">
        <f>I35/7.5345</f>
        <v>1990.8421262193906</v>
      </c>
      <c r="K35" s="39" t="s">
        <v>60</v>
      </c>
    </row>
    <row r="36" spans="1:11" x14ac:dyDescent="0.25">
      <c r="A36" s="82"/>
      <c r="B36" s="90"/>
      <c r="C36" s="82"/>
      <c r="D36" s="90"/>
      <c r="E36" s="99"/>
      <c r="F36" s="90"/>
      <c r="G36" s="21">
        <v>10000</v>
      </c>
      <c r="H36" s="25">
        <v>1327.23</v>
      </c>
      <c r="I36" s="83"/>
      <c r="J36" s="104"/>
      <c r="K36" s="39" t="s">
        <v>61</v>
      </c>
    </row>
    <row r="37" spans="1:11" ht="45" x14ac:dyDescent="0.25">
      <c r="A37" s="19" t="s">
        <v>50</v>
      </c>
      <c r="B37" s="44" t="s">
        <v>62</v>
      </c>
      <c r="C37" s="40">
        <v>74580523423</v>
      </c>
      <c r="D37" s="53" t="s">
        <v>63</v>
      </c>
      <c r="E37" s="69" t="s">
        <v>64</v>
      </c>
      <c r="F37" s="65" t="s">
        <v>17</v>
      </c>
      <c r="G37" s="21">
        <v>10000</v>
      </c>
      <c r="H37" s="25">
        <v>1327.23</v>
      </c>
      <c r="I37" s="26">
        <f>G37</f>
        <v>10000</v>
      </c>
      <c r="J37" s="27">
        <f>I37/7.5345</f>
        <v>1327.2280841462605</v>
      </c>
      <c r="K37" s="22"/>
    </row>
    <row r="38" spans="1:11" ht="45" x14ac:dyDescent="0.25">
      <c r="A38" s="19" t="s">
        <v>84</v>
      </c>
      <c r="B38" s="44" t="s">
        <v>65</v>
      </c>
      <c r="C38" s="40"/>
      <c r="D38" s="53" t="s">
        <v>66</v>
      </c>
      <c r="E38" s="69" t="s">
        <v>67</v>
      </c>
      <c r="F38" s="65" t="s">
        <v>23</v>
      </c>
      <c r="G38" s="21">
        <v>5000</v>
      </c>
      <c r="H38" s="35">
        <v>663.61</v>
      </c>
      <c r="I38" s="26">
        <f>G38</f>
        <v>5000</v>
      </c>
      <c r="J38" s="27">
        <f>I38/7.5345</f>
        <v>663.61404207313024</v>
      </c>
      <c r="K38" s="22"/>
    </row>
    <row r="39" spans="1:11" ht="30" x14ac:dyDescent="0.25">
      <c r="A39" s="28" t="s">
        <v>80</v>
      </c>
      <c r="B39" s="73" t="s">
        <v>71</v>
      </c>
      <c r="C39" s="24">
        <v>65217704945</v>
      </c>
      <c r="D39" s="57" t="s">
        <v>72</v>
      </c>
      <c r="E39" s="71" t="s">
        <v>73</v>
      </c>
      <c r="F39" s="66" t="s">
        <v>17</v>
      </c>
      <c r="G39" s="21">
        <v>45374</v>
      </c>
      <c r="H39" s="25">
        <v>6022.16</v>
      </c>
      <c r="I39" s="26">
        <f>G39</f>
        <v>45374</v>
      </c>
      <c r="J39" s="27">
        <f>I39/7.5345</f>
        <v>6022.164709005242</v>
      </c>
      <c r="K39" s="22"/>
    </row>
    <row r="40" spans="1:11" x14ac:dyDescent="0.25">
      <c r="A40" s="88" t="s">
        <v>77</v>
      </c>
      <c r="B40" s="95" t="s">
        <v>75</v>
      </c>
      <c r="C40" s="96">
        <v>89173579289</v>
      </c>
      <c r="D40" s="97" t="s">
        <v>15</v>
      </c>
      <c r="E40" s="98" t="s">
        <v>76</v>
      </c>
      <c r="F40" s="97" t="s">
        <v>23</v>
      </c>
      <c r="G40" s="21">
        <v>13000</v>
      </c>
      <c r="H40" s="25">
        <v>1725.4</v>
      </c>
      <c r="I40" s="109">
        <f>G40+G41</f>
        <v>28000</v>
      </c>
      <c r="J40" s="110">
        <f>I40/7.5345</f>
        <v>3716.2386356095294</v>
      </c>
      <c r="K40" s="82"/>
    </row>
    <row r="41" spans="1:11" x14ac:dyDescent="0.25">
      <c r="A41" s="82"/>
      <c r="B41" s="90"/>
      <c r="C41" s="82"/>
      <c r="D41" s="90"/>
      <c r="E41" s="99"/>
      <c r="F41" s="90"/>
      <c r="G41" s="21">
        <v>15000</v>
      </c>
      <c r="H41" s="25">
        <v>1990.84</v>
      </c>
      <c r="I41" s="82"/>
      <c r="J41" s="82"/>
      <c r="K41" s="82"/>
    </row>
    <row r="42" spans="1:11" x14ac:dyDescent="0.25">
      <c r="A42" s="88" t="s">
        <v>74</v>
      </c>
      <c r="B42" s="95" t="s">
        <v>78</v>
      </c>
      <c r="C42" s="96">
        <v>79844401037</v>
      </c>
      <c r="D42" s="97" t="s">
        <v>79</v>
      </c>
      <c r="E42" s="108" t="s">
        <v>108</v>
      </c>
      <c r="F42" s="97" t="s">
        <v>45</v>
      </c>
      <c r="G42" s="21">
        <v>40000</v>
      </c>
      <c r="H42" s="25">
        <v>5308.92</v>
      </c>
      <c r="I42" s="83">
        <f>G42+G43+G44+G45+G46+G47+G48+G49+G50+G51</f>
        <v>450000</v>
      </c>
      <c r="J42" s="104">
        <f>I42/7.5345</f>
        <v>59725.263786581723</v>
      </c>
      <c r="K42" s="82"/>
    </row>
    <row r="43" spans="1:11" x14ac:dyDescent="0.25">
      <c r="A43" s="82"/>
      <c r="B43" s="90"/>
      <c r="C43" s="82"/>
      <c r="D43" s="90"/>
      <c r="E43" s="99"/>
      <c r="F43" s="90"/>
      <c r="G43" s="21">
        <v>50000</v>
      </c>
      <c r="H43" s="25">
        <v>6636.14</v>
      </c>
      <c r="I43" s="83"/>
      <c r="J43" s="104"/>
      <c r="K43" s="82"/>
    </row>
    <row r="44" spans="1:11" x14ac:dyDescent="0.25">
      <c r="A44" s="82"/>
      <c r="B44" s="90"/>
      <c r="C44" s="82"/>
      <c r="D44" s="90"/>
      <c r="E44" s="99"/>
      <c r="F44" s="90"/>
      <c r="G44" s="21">
        <v>50000</v>
      </c>
      <c r="H44" s="25">
        <v>6636.14</v>
      </c>
      <c r="I44" s="83"/>
      <c r="J44" s="104"/>
      <c r="K44" s="82"/>
    </row>
    <row r="45" spans="1:11" x14ac:dyDescent="0.25">
      <c r="A45" s="82"/>
      <c r="B45" s="90"/>
      <c r="C45" s="82"/>
      <c r="D45" s="90"/>
      <c r="E45" s="99"/>
      <c r="F45" s="90"/>
      <c r="G45" s="21">
        <v>40000</v>
      </c>
      <c r="H45" s="25">
        <v>5308.92</v>
      </c>
      <c r="I45" s="83"/>
      <c r="J45" s="104"/>
      <c r="K45" s="82"/>
    </row>
    <row r="46" spans="1:11" x14ac:dyDescent="0.25">
      <c r="A46" s="82"/>
      <c r="B46" s="90"/>
      <c r="C46" s="82"/>
      <c r="D46" s="90"/>
      <c r="E46" s="99"/>
      <c r="F46" s="90"/>
      <c r="G46" s="21">
        <v>50000</v>
      </c>
      <c r="H46" s="25">
        <v>6636.14</v>
      </c>
      <c r="I46" s="83"/>
      <c r="J46" s="104"/>
      <c r="K46" s="82"/>
    </row>
    <row r="47" spans="1:11" x14ac:dyDescent="0.25">
      <c r="A47" s="82"/>
      <c r="B47" s="90"/>
      <c r="C47" s="82"/>
      <c r="D47" s="90"/>
      <c r="E47" s="99"/>
      <c r="F47" s="90"/>
      <c r="G47" s="21">
        <v>50000</v>
      </c>
      <c r="H47" s="25">
        <v>6636.14</v>
      </c>
      <c r="I47" s="83"/>
      <c r="J47" s="104"/>
      <c r="K47" s="82"/>
    </row>
    <row r="48" spans="1:11" x14ac:dyDescent="0.25">
      <c r="A48" s="82"/>
      <c r="B48" s="90"/>
      <c r="C48" s="82"/>
      <c r="D48" s="90"/>
      <c r="E48" s="99"/>
      <c r="F48" s="90"/>
      <c r="G48" s="21">
        <v>50000</v>
      </c>
      <c r="H48" s="25">
        <v>6636.14</v>
      </c>
      <c r="I48" s="83"/>
      <c r="J48" s="104"/>
      <c r="K48" s="82"/>
    </row>
    <row r="49" spans="1:11" x14ac:dyDescent="0.25">
      <c r="A49" s="82"/>
      <c r="B49" s="90"/>
      <c r="C49" s="82"/>
      <c r="D49" s="90"/>
      <c r="E49" s="99"/>
      <c r="F49" s="90"/>
      <c r="G49" s="21">
        <v>50000</v>
      </c>
      <c r="H49" s="25">
        <v>6636.14</v>
      </c>
      <c r="I49" s="83"/>
      <c r="J49" s="104"/>
      <c r="K49" s="82"/>
    </row>
    <row r="50" spans="1:11" x14ac:dyDescent="0.25">
      <c r="A50" s="82"/>
      <c r="B50" s="90"/>
      <c r="C50" s="82"/>
      <c r="D50" s="90"/>
      <c r="E50" s="99"/>
      <c r="F50" s="90"/>
      <c r="G50" s="21">
        <v>50000</v>
      </c>
      <c r="H50" s="25">
        <v>6636.14</v>
      </c>
      <c r="I50" s="83"/>
      <c r="J50" s="104"/>
      <c r="K50" s="82"/>
    </row>
    <row r="51" spans="1:11" x14ac:dyDescent="0.25">
      <c r="A51" s="82"/>
      <c r="B51" s="90"/>
      <c r="C51" s="82"/>
      <c r="D51" s="90"/>
      <c r="E51" s="99"/>
      <c r="F51" s="90"/>
      <c r="G51" s="21">
        <v>20000</v>
      </c>
      <c r="H51" s="25">
        <v>2654.45</v>
      </c>
      <c r="I51" s="83"/>
      <c r="J51" s="104"/>
      <c r="K51" s="82"/>
    </row>
    <row r="52" spans="1:11" ht="45" x14ac:dyDescent="0.25">
      <c r="A52" s="19" t="s">
        <v>101</v>
      </c>
      <c r="B52" s="54" t="s">
        <v>81</v>
      </c>
      <c r="C52" s="20">
        <v>73482300715</v>
      </c>
      <c r="D52" s="55" t="s">
        <v>82</v>
      </c>
      <c r="E52" s="67" t="s">
        <v>83</v>
      </c>
      <c r="F52" s="67" t="s">
        <v>45</v>
      </c>
      <c r="G52" s="21">
        <v>15000</v>
      </c>
      <c r="H52" s="25">
        <v>1990.84</v>
      </c>
      <c r="I52" s="26">
        <f t="shared" ref="I52:I57" si="0">G52</f>
        <v>15000</v>
      </c>
      <c r="J52" s="27">
        <f t="shared" ref="J52:J57" si="1">I52/7.5345</f>
        <v>1990.8421262193906</v>
      </c>
      <c r="K52" s="22"/>
    </row>
    <row r="53" spans="1:11" ht="30" x14ac:dyDescent="0.25">
      <c r="A53" s="28" t="s">
        <v>70</v>
      </c>
      <c r="B53" s="56" t="s">
        <v>85</v>
      </c>
      <c r="C53" s="29">
        <v>93594151920</v>
      </c>
      <c r="D53" s="56" t="s">
        <v>86</v>
      </c>
      <c r="E53" s="68" t="s">
        <v>87</v>
      </c>
      <c r="F53" s="64" t="s">
        <v>29</v>
      </c>
      <c r="G53" s="30">
        <v>71950</v>
      </c>
      <c r="H53" s="34">
        <f>G53/7.5345</f>
        <v>9549.4060654323439</v>
      </c>
      <c r="I53" s="32">
        <f t="shared" si="0"/>
        <v>71950</v>
      </c>
      <c r="J53" s="33">
        <f t="shared" si="1"/>
        <v>9549.4060654323439</v>
      </c>
      <c r="K53" s="34"/>
    </row>
    <row r="54" spans="1:11" ht="30" x14ac:dyDescent="0.25">
      <c r="A54" s="22" t="s">
        <v>69</v>
      </c>
      <c r="B54" s="74" t="s">
        <v>88</v>
      </c>
      <c r="C54" s="22">
        <v>51187620402</v>
      </c>
      <c r="D54" s="42" t="s">
        <v>96</v>
      </c>
      <c r="E54" s="41" t="s">
        <v>97</v>
      </c>
      <c r="F54" s="23" t="s">
        <v>23</v>
      </c>
      <c r="G54" s="21">
        <v>5000</v>
      </c>
      <c r="H54" s="22">
        <v>663.61</v>
      </c>
      <c r="I54" s="26">
        <f t="shared" si="0"/>
        <v>5000</v>
      </c>
      <c r="J54" s="27">
        <f t="shared" si="1"/>
        <v>663.61404207313024</v>
      </c>
      <c r="K54" s="22"/>
    </row>
    <row r="55" spans="1:11" ht="30" x14ac:dyDescent="0.25">
      <c r="A55" s="22" t="s">
        <v>102</v>
      </c>
      <c r="B55" s="74" t="s">
        <v>89</v>
      </c>
      <c r="C55" s="22">
        <v>79896958112</v>
      </c>
      <c r="D55" s="42" t="s">
        <v>94</v>
      </c>
      <c r="E55" s="41" t="s">
        <v>95</v>
      </c>
      <c r="F55" s="23" t="s">
        <v>23</v>
      </c>
      <c r="G55" s="21">
        <v>2500</v>
      </c>
      <c r="H55" s="35">
        <v>331.81</v>
      </c>
      <c r="I55" s="26">
        <f t="shared" si="0"/>
        <v>2500</v>
      </c>
      <c r="J55" s="27">
        <f t="shared" si="1"/>
        <v>331.80702103656512</v>
      </c>
      <c r="K55" s="22"/>
    </row>
    <row r="56" spans="1:11" ht="45" x14ac:dyDescent="0.25">
      <c r="A56" s="22" t="s">
        <v>103</v>
      </c>
      <c r="B56" s="42" t="s">
        <v>90</v>
      </c>
      <c r="C56" s="22">
        <v>70948165237</v>
      </c>
      <c r="D56" s="42" t="s">
        <v>91</v>
      </c>
      <c r="E56" s="41"/>
      <c r="F56" s="23"/>
      <c r="G56" s="25">
        <v>5499.41</v>
      </c>
      <c r="H56" s="35">
        <v>729.9</v>
      </c>
      <c r="I56" s="26">
        <f t="shared" si="0"/>
        <v>5499.41</v>
      </c>
      <c r="J56" s="27">
        <f t="shared" si="1"/>
        <v>729.8971398234786</v>
      </c>
      <c r="K56" s="42" t="s">
        <v>112</v>
      </c>
    </row>
    <row r="57" spans="1:11" ht="45" x14ac:dyDescent="0.25">
      <c r="A57" s="22" t="s">
        <v>109</v>
      </c>
      <c r="B57" s="42" t="s">
        <v>111</v>
      </c>
      <c r="C57" s="22"/>
      <c r="D57" s="42" t="s">
        <v>110</v>
      </c>
      <c r="E57" s="76"/>
      <c r="F57" s="75"/>
      <c r="G57" s="25">
        <v>7912</v>
      </c>
      <c r="H57" s="35">
        <f>G57/7.5345</f>
        <v>1050.1028601765213</v>
      </c>
      <c r="I57" s="26">
        <f t="shared" si="0"/>
        <v>7912</v>
      </c>
      <c r="J57" s="27">
        <f t="shared" si="1"/>
        <v>1050.1028601765213</v>
      </c>
      <c r="K57" s="42" t="s">
        <v>112</v>
      </c>
    </row>
    <row r="58" spans="1:11" ht="15.75" x14ac:dyDescent="0.25">
      <c r="A58" s="113" t="s">
        <v>104</v>
      </c>
      <c r="B58" s="114"/>
      <c r="C58" s="114"/>
      <c r="D58" s="114"/>
      <c r="E58" s="114"/>
      <c r="F58" s="114"/>
      <c r="G58" s="115"/>
      <c r="H58" s="115"/>
      <c r="I58" s="60">
        <f>SUM(I9:I56)</f>
        <v>1016819.8</v>
      </c>
      <c r="J58" s="61">
        <f>SUM(J9:J56)</f>
        <v>134955.1795075984</v>
      </c>
      <c r="K58" s="59"/>
    </row>
    <row r="59" spans="1:11" x14ac:dyDescent="0.25">
      <c r="A59" s="1"/>
      <c r="B59" s="1"/>
      <c r="C59" s="1"/>
      <c r="D59" s="51"/>
      <c r="E59" s="1"/>
      <c r="F59" s="1"/>
      <c r="G59" s="1"/>
      <c r="H59" s="1"/>
      <c r="I59" s="1"/>
      <c r="J59" s="1"/>
      <c r="K59" s="1"/>
    </row>
    <row r="60" spans="1:11" x14ac:dyDescent="0.25">
      <c r="A60" s="1"/>
      <c r="B60" s="1" t="s">
        <v>107</v>
      </c>
      <c r="C60" s="1"/>
      <c r="D60" s="51"/>
      <c r="E60" s="1"/>
      <c r="F60" s="112"/>
      <c r="G60" s="112"/>
      <c r="H60" s="112"/>
      <c r="I60" s="112"/>
      <c r="J60" s="52"/>
      <c r="K60" s="1"/>
    </row>
    <row r="61" spans="1:11" ht="15.75" thickBot="1" x14ac:dyDescent="0.3">
      <c r="A61" s="1"/>
      <c r="B61" s="1"/>
      <c r="C61" s="1"/>
      <c r="D61" s="51"/>
      <c r="E61" s="1"/>
      <c r="F61" s="112"/>
      <c r="G61" s="112"/>
      <c r="H61" s="112"/>
      <c r="I61" s="112"/>
      <c r="J61" s="52"/>
      <c r="K61" s="1"/>
    </row>
    <row r="62" spans="1:11" ht="18.75" x14ac:dyDescent="0.3">
      <c r="A62" s="46"/>
      <c r="B62" s="111"/>
      <c r="C62" s="111"/>
      <c r="D62" s="111"/>
      <c r="E62" s="111"/>
      <c r="F62" s="111"/>
      <c r="G62" s="111"/>
      <c r="H62" s="47"/>
      <c r="I62" s="48"/>
      <c r="J62" s="49"/>
      <c r="K62" s="50"/>
    </row>
    <row r="63" spans="1:11" x14ac:dyDescent="0.25">
      <c r="A63" s="1"/>
      <c r="B63" s="1"/>
      <c r="C63" s="1"/>
      <c r="D63" s="51"/>
      <c r="E63" s="1"/>
      <c r="F63" s="1"/>
      <c r="G63" s="1"/>
      <c r="H63" s="1"/>
      <c r="I63" s="1"/>
      <c r="J63" s="1"/>
      <c r="K63" s="1"/>
    </row>
    <row r="64" spans="1:11" x14ac:dyDescent="0.25">
      <c r="A64" s="1"/>
      <c r="B64" s="1"/>
      <c r="C64" s="1"/>
      <c r="D64" s="51"/>
      <c r="E64" s="1"/>
      <c r="F64" s="112"/>
      <c r="G64" s="112"/>
      <c r="H64" s="112"/>
      <c r="I64" s="112"/>
      <c r="J64" s="52"/>
      <c r="K64" s="1"/>
    </row>
    <row r="65" spans="1:11" x14ac:dyDescent="0.25">
      <c r="A65" s="1"/>
      <c r="B65" s="1"/>
      <c r="C65" s="1"/>
      <c r="D65" s="51"/>
      <c r="E65" s="1"/>
      <c r="F65" s="112"/>
      <c r="G65" s="112"/>
      <c r="H65" s="112"/>
      <c r="I65" s="112"/>
      <c r="J65" s="52"/>
      <c r="K65" s="1"/>
    </row>
  </sheetData>
  <mergeCells count="89">
    <mergeCell ref="D42:D51"/>
    <mergeCell ref="B62:G62"/>
    <mergeCell ref="F64:I64"/>
    <mergeCell ref="F65:I65"/>
    <mergeCell ref="A58:H58"/>
    <mergeCell ref="C42:C51"/>
    <mergeCell ref="B42:B51"/>
    <mergeCell ref="A42:A51"/>
    <mergeCell ref="F60:I60"/>
    <mergeCell ref="F61:I61"/>
    <mergeCell ref="I42:I51"/>
    <mergeCell ref="J42:J51"/>
    <mergeCell ref="K42:K51"/>
    <mergeCell ref="F42:F51"/>
    <mergeCell ref="E42:E51"/>
    <mergeCell ref="I40:I41"/>
    <mergeCell ref="J40:J41"/>
    <mergeCell ref="K40:K41"/>
    <mergeCell ref="J35:J36"/>
    <mergeCell ref="D40:D41"/>
    <mergeCell ref="A40:A41"/>
    <mergeCell ref="B40:B41"/>
    <mergeCell ref="C40:C41"/>
    <mergeCell ref="E40:E41"/>
    <mergeCell ref="F40:F41"/>
    <mergeCell ref="I35:I36"/>
    <mergeCell ref="A35:A36"/>
    <mergeCell ref="B35:B36"/>
    <mergeCell ref="C35:C36"/>
    <mergeCell ref="D35:D36"/>
    <mergeCell ref="E35:E36"/>
    <mergeCell ref="F35:F36"/>
    <mergeCell ref="K24:K25"/>
    <mergeCell ref="D28:D33"/>
    <mergeCell ref="C28:C33"/>
    <mergeCell ref="B28:B33"/>
    <mergeCell ref="A28:A33"/>
    <mergeCell ref="I28:I33"/>
    <mergeCell ref="J28:J33"/>
    <mergeCell ref="K28:K33"/>
    <mergeCell ref="F28:F33"/>
    <mergeCell ref="E28:E33"/>
    <mergeCell ref="C18:C21"/>
    <mergeCell ref="B18:B21"/>
    <mergeCell ref="A18:A21"/>
    <mergeCell ref="I24:I25"/>
    <mergeCell ref="J24:J25"/>
    <mergeCell ref="A24:A25"/>
    <mergeCell ref="B24:B25"/>
    <mergeCell ref="C24:C25"/>
    <mergeCell ref="D24:D25"/>
    <mergeCell ref="I18:I21"/>
    <mergeCell ref="J18:J21"/>
    <mergeCell ref="E24:E25"/>
    <mergeCell ref="F24:F25"/>
    <mergeCell ref="K18:K21"/>
    <mergeCell ref="F18:F21"/>
    <mergeCell ref="E18:E21"/>
    <mergeCell ref="D18:D21"/>
    <mergeCell ref="F14:F16"/>
    <mergeCell ref="E14:E16"/>
    <mergeCell ref="D14:D16"/>
    <mergeCell ref="C14:C16"/>
    <mergeCell ref="A14:A16"/>
    <mergeCell ref="B14:B16"/>
    <mergeCell ref="I9:I13"/>
    <mergeCell ref="J9:J13"/>
    <mergeCell ref="A9:A13"/>
    <mergeCell ref="B9:B13"/>
    <mergeCell ref="C9:C13"/>
    <mergeCell ref="D9:D13"/>
    <mergeCell ref="E9:E13"/>
    <mergeCell ref="F9:F13"/>
    <mergeCell ref="K9:K13"/>
    <mergeCell ref="I14:I16"/>
    <mergeCell ref="J14:J16"/>
    <mergeCell ref="K14:K16"/>
    <mergeCell ref="H6:H7"/>
    <mergeCell ref="I6:I7"/>
    <mergeCell ref="J6:J7"/>
    <mergeCell ref="K6:K7"/>
    <mergeCell ref="B4:G4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72"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2023-02-10T10:45:37Z</dcterms:modified>
</cp:coreProperties>
</file>