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FFD5E0FA-602D-404B-915F-B0BCE796770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770" yWindow="1770" windowWidth="21600" windowHeight="1138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c r="F292" i="9"/>
  <c r="F291" i="9"/>
  <c r="H290" i="9"/>
  <c r="G290" i="9"/>
  <c r="F290" i="9"/>
  <c r="F289" i="9"/>
  <c r="H288" i="9"/>
  <c r="E288" i="9" s="1"/>
  <c r="B288" i="9" s="1"/>
  <c r="G288" i="9"/>
  <c r="F288" i="9"/>
  <c r="F287" i="9"/>
  <c r="F286" i="9"/>
  <c r="H285" i="9"/>
  <c r="G285" i="9"/>
  <c r="E285" i="9" s="1"/>
  <c r="B285" i="9" s="1"/>
  <c r="F285" i="9"/>
  <c r="H284" i="9"/>
  <c r="G284" i="9"/>
  <c r="F284" i="9"/>
  <c r="H283" i="9"/>
  <c r="G283" i="9"/>
  <c r="E283" i="9" s="1"/>
  <c r="B283" i="9" s="1"/>
  <c r="F283" i="9"/>
  <c r="F282" i="9"/>
  <c r="H281" i="9"/>
  <c r="G281" i="9"/>
  <c r="E281" i="9" s="1"/>
  <c r="B281" i="9" s="1"/>
  <c r="F281" i="9"/>
  <c r="H280" i="9"/>
  <c r="G280" i="9"/>
  <c r="F280" i="9"/>
  <c r="H279" i="9"/>
  <c r="G279" i="9"/>
  <c r="F279" i="9"/>
  <c r="F278" i="9"/>
  <c r="F277" i="9"/>
  <c r="F276" i="9"/>
  <c r="F275" i="9" s="1"/>
  <c r="L274" i="9"/>
  <c r="F274" i="9" s="1"/>
  <c r="H274" i="9"/>
  <c r="I273" i="9"/>
  <c r="H273" i="9"/>
  <c r="F273" i="9"/>
  <c r="E272" i="9"/>
  <c r="M271" i="9"/>
  <c r="L271" i="9"/>
  <c r="F271" i="9"/>
  <c r="E271" i="9"/>
  <c r="B271" i="9" s="1"/>
  <c r="M270" i="9"/>
  <c r="L270" i="9"/>
  <c r="F270" i="9"/>
  <c r="E270" i="9"/>
  <c r="M269" i="9"/>
  <c r="L269" i="9"/>
  <c r="F269" i="9"/>
  <c r="B269" i="9" s="1"/>
  <c r="E269" i="9"/>
  <c r="M268" i="9"/>
  <c r="L268" i="9"/>
  <c r="F268" i="9" s="1"/>
  <c r="E268" i="9"/>
  <c r="B268" i="9" s="1"/>
  <c r="M267" i="9"/>
  <c r="F267" i="9" s="1"/>
  <c r="B267" i="9" s="1"/>
  <c r="L267" i="9"/>
  <c r="E267" i="9"/>
  <c r="M266" i="9"/>
  <c r="L266" i="9"/>
  <c r="F266" i="9" s="1"/>
  <c r="E266" i="9"/>
  <c r="M265" i="9"/>
  <c r="L265" i="9"/>
  <c r="F265" i="9" s="1"/>
  <c r="B265" i="9" s="1"/>
  <c r="E265" i="9"/>
  <c r="M264" i="9"/>
  <c r="L264" i="9"/>
  <c r="E264" i="9"/>
  <c r="M263" i="9"/>
  <c r="L263" i="9"/>
  <c r="F263" i="9"/>
  <c r="E263" i="9"/>
  <c r="B263" i="9" s="1"/>
  <c r="M262" i="9"/>
  <c r="L262" i="9"/>
  <c r="F262" i="9"/>
  <c r="E262" i="9"/>
  <c r="M261" i="9"/>
  <c r="L261" i="9"/>
  <c r="F261" i="9"/>
  <c r="B261" i="9" s="1"/>
  <c r="E261" i="9"/>
  <c r="M260" i="9"/>
  <c r="L260" i="9"/>
  <c r="F260" i="9" s="1"/>
  <c r="E260" i="9"/>
  <c r="M259" i="9"/>
  <c r="F259" i="9" s="1"/>
  <c r="B259" i="9" s="1"/>
  <c r="L259" i="9"/>
  <c r="E259" i="9"/>
  <c r="M258" i="9"/>
  <c r="L258" i="9"/>
  <c r="F258" i="9" s="1"/>
  <c r="E258" i="9"/>
  <c r="M257" i="9"/>
  <c r="L257" i="9"/>
  <c r="E257" i="9"/>
  <c r="M256" i="9"/>
  <c r="L256" i="9"/>
  <c r="E256" i="9"/>
  <c r="M255" i="9"/>
  <c r="L255" i="9"/>
  <c r="F255" i="9"/>
  <c r="E255" i="9"/>
  <c r="B255" i="9" s="1"/>
  <c r="M254" i="9"/>
  <c r="L254" i="9"/>
  <c r="F254" i="9"/>
  <c r="E254" i="9"/>
  <c r="M253" i="9"/>
  <c r="L253" i="9"/>
  <c r="F253" i="9"/>
  <c r="B253" i="9" s="1"/>
  <c r="E253" i="9"/>
  <c r="M252" i="9"/>
  <c r="L252" i="9"/>
  <c r="F252" i="9" s="1"/>
  <c r="E252" i="9"/>
  <c r="M251" i="9"/>
  <c r="F251" i="9" s="1"/>
  <c r="B251" i="9" s="1"/>
  <c r="L251" i="9"/>
  <c r="E251" i="9"/>
  <c r="M250" i="9"/>
  <c r="L250" i="9"/>
  <c r="F250" i="9" s="1"/>
  <c r="E250" i="9"/>
  <c r="M249" i="9"/>
  <c r="L249" i="9"/>
  <c r="E249" i="9"/>
  <c r="M248" i="9"/>
  <c r="L248" i="9"/>
  <c r="E248" i="9"/>
  <c r="M247" i="9"/>
  <c r="L247" i="9"/>
  <c r="F247" i="9"/>
  <c r="E247" i="9"/>
  <c r="B247" i="9" s="1"/>
  <c r="M246" i="9"/>
  <c r="L246" i="9"/>
  <c r="F246" i="9"/>
  <c r="E246" i="9"/>
  <c r="M245" i="9"/>
  <c r="L245" i="9"/>
  <c r="F245" i="9"/>
  <c r="B245" i="9" s="1"/>
  <c r="E245" i="9"/>
  <c r="M244" i="9"/>
  <c r="L244" i="9"/>
  <c r="E244" i="9"/>
  <c r="M243" i="9"/>
  <c r="F243" i="9" s="1"/>
  <c r="B243" i="9" s="1"/>
  <c r="L243" i="9"/>
  <c r="E243" i="9"/>
  <c r="M242" i="9"/>
  <c r="L242" i="9"/>
  <c r="F242" i="9" s="1"/>
  <c r="E242" i="9"/>
  <c r="M241" i="9"/>
  <c r="L241" i="9"/>
  <c r="F241" i="9" s="1"/>
  <c r="B241" i="9" s="1"/>
  <c r="E241" i="9"/>
  <c r="M240" i="9"/>
  <c r="L240" i="9"/>
  <c r="E240" i="9"/>
  <c r="M239" i="9"/>
  <c r="L239" i="9"/>
  <c r="F239" i="9"/>
  <c r="E239" i="9"/>
  <c r="M238" i="9"/>
  <c r="L238" i="9"/>
  <c r="F238" i="9" s="1"/>
  <c r="E238" i="9"/>
  <c r="M237" i="9"/>
  <c r="L237" i="9"/>
  <c r="F237" i="9" s="1"/>
  <c r="B237" i="9" s="1"/>
  <c r="E237" i="9"/>
  <c r="M236" i="9"/>
  <c r="L236" i="9"/>
  <c r="F236" i="9" s="1"/>
  <c r="E236" i="9"/>
  <c r="M235" i="9"/>
  <c r="F235" i="9" s="1"/>
  <c r="L235" i="9"/>
  <c r="E235" i="9"/>
  <c r="B235" i="9"/>
  <c r="M234" i="9"/>
  <c r="L234" i="9"/>
  <c r="F234" i="9" s="1"/>
  <c r="E234" i="9"/>
  <c r="B234" i="9" s="1"/>
  <c r="M233" i="9"/>
  <c r="L233" i="9"/>
  <c r="E233" i="9"/>
  <c r="M232" i="9"/>
  <c r="L232" i="9"/>
  <c r="E232" i="9"/>
  <c r="M231" i="9"/>
  <c r="L231" i="9"/>
  <c r="F231" i="9"/>
  <c r="E231" i="9"/>
  <c r="B231" i="9" s="1"/>
  <c r="M230" i="9"/>
  <c r="L230" i="9"/>
  <c r="F230" i="9"/>
  <c r="E230" i="9"/>
  <c r="M229" i="9"/>
  <c r="L229" i="9"/>
  <c r="F229" i="9"/>
  <c r="B229" i="9" s="1"/>
  <c r="E229" i="9"/>
  <c r="M228" i="9"/>
  <c r="L228" i="9"/>
  <c r="E228" i="9"/>
  <c r="M227" i="9"/>
  <c r="F227" i="9" s="1"/>
  <c r="B227" i="9" s="1"/>
  <c r="L227" i="9"/>
  <c r="E227" i="9"/>
  <c r="M226" i="9"/>
  <c r="L226" i="9"/>
  <c r="F226" i="9" s="1"/>
  <c r="E226" i="9"/>
  <c r="H225" i="9"/>
  <c r="G225" i="9"/>
  <c r="F225" i="9"/>
  <c r="M224" i="9"/>
  <c r="L224" i="9"/>
  <c r="E224" i="9"/>
  <c r="M223" i="9"/>
  <c r="F223" i="9" s="1"/>
  <c r="L223" i="9"/>
  <c r="E223" i="9"/>
  <c r="B223" i="9" s="1"/>
  <c r="M222" i="9"/>
  <c r="F222" i="9" s="1"/>
  <c r="L222" i="9"/>
  <c r="E222" i="9"/>
  <c r="M221" i="9"/>
  <c r="L221" i="9"/>
  <c r="E221" i="9"/>
  <c r="M220" i="9"/>
  <c r="L220" i="9"/>
  <c r="F220" i="9" s="1"/>
  <c r="E220" i="9"/>
  <c r="M219" i="9"/>
  <c r="L219" i="9"/>
  <c r="E219" i="9"/>
  <c r="M218" i="9"/>
  <c r="L218" i="9"/>
  <c r="E218" i="9"/>
  <c r="M217" i="9"/>
  <c r="L217" i="9"/>
  <c r="E217" i="9"/>
  <c r="M216" i="9"/>
  <c r="L216" i="9"/>
  <c r="E216" i="9"/>
  <c r="M215" i="9"/>
  <c r="F215" i="9" s="1"/>
  <c r="L215" i="9"/>
  <c r="E215" i="9"/>
  <c r="B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G156" i="9"/>
  <c r="F156" i="9"/>
  <c r="E156" i="9"/>
  <c r="B156" i="9" s="1"/>
  <c r="H155" i="9"/>
  <c r="G155" i="9"/>
  <c r="E155" i="9" s="1"/>
  <c r="B155" i="9" s="1"/>
  <c r="F155" i="9"/>
  <c r="H154" i="9"/>
  <c r="G154" i="9"/>
  <c r="E154" i="9" s="1"/>
  <c r="B154" i="9" s="1"/>
  <c r="F154" i="9"/>
  <c r="H153" i="9"/>
  <c r="G153" i="9"/>
  <c r="F153" i="9"/>
  <c r="E153" i="9"/>
  <c r="B153" i="9" s="1"/>
  <c r="H152" i="9"/>
  <c r="E152" i="9" s="1"/>
  <c r="B152" i="9" s="1"/>
  <c r="G152" i="9"/>
  <c r="F152" i="9"/>
  <c r="H151" i="9"/>
  <c r="G151" i="9"/>
  <c r="E151" i="9" s="1"/>
  <c r="B151" i="9" s="1"/>
  <c r="F151" i="9"/>
  <c r="H150" i="9"/>
  <c r="G150" i="9"/>
  <c r="E150" i="9" s="1"/>
  <c r="B150" i="9" s="1"/>
  <c r="F150" i="9"/>
  <c r="H149" i="9"/>
  <c r="G149" i="9"/>
  <c r="F149" i="9"/>
  <c r="E149" i="9"/>
  <c r="B149" i="9" s="1"/>
  <c r="H148" i="9"/>
  <c r="G148" i="9"/>
  <c r="F148" i="9"/>
  <c r="E148" i="9"/>
  <c r="B148" i="9" s="1"/>
  <c r="H147" i="9"/>
  <c r="G147" i="9"/>
  <c r="E147" i="9" s="1"/>
  <c r="B147" i="9" s="1"/>
  <c r="F147" i="9"/>
  <c r="H146" i="9"/>
  <c r="G146" i="9"/>
  <c r="E146" i="9" s="1"/>
  <c r="B146" i="9" s="1"/>
  <c r="F146" i="9"/>
  <c r="H145" i="9"/>
  <c r="G145" i="9"/>
  <c r="F145" i="9"/>
  <c r="E145" i="9"/>
  <c r="B145" i="9" s="1"/>
  <c r="H144" i="9"/>
  <c r="G144" i="9"/>
  <c r="F144" i="9"/>
  <c r="E144" i="9"/>
  <c r="B144" i="9" s="1"/>
  <c r="H143" i="9"/>
  <c r="G143" i="9"/>
  <c r="F143" i="9"/>
  <c r="F142" i="9"/>
  <c r="H141" i="9"/>
  <c r="G141" i="9"/>
  <c r="F141" i="9"/>
  <c r="E141" i="9"/>
  <c r="B141" i="9" s="1"/>
  <c r="H140" i="9"/>
  <c r="G140" i="9"/>
  <c r="F140" i="9"/>
  <c r="E140" i="9"/>
  <c r="B140" i="9" s="1"/>
  <c r="H139" i="9"/>
  <c r="G139" i="9"/>
  <c r="E139" i="9" s="1"/>
  <c r="B139" i="9" s="1"/>
  <c r="F139" i="9"/>
  <c r="H138" i="9"/>
  <c r="G138" i="9"/>
  <c r="E138" i="9" s="1"/>
  <c r="B138" i="9" s="1"/>
  <c r="F138" i="9"/>
  <c r="H137" i="9"/>
  <c r="G137" i="9"/>
  <c r="F137" i="9"/>
  <c r="E137" i="9"/>
  <c r="B137" i="9" s="1"/>
  <c r="H136" i="9"/>
  <c r="G136" i="9"/>
  <c r="F136" i="9"/>
  <c r="E136" i="9"/>
  <c r="B136" i="9" s="1"/>
  <c r="H135" i="9"/>
  <c r="G135" i="9"/>
  <c r="E135" i="9" s="1"/>
  <c r="B135" i="9" s="1"/>
  <c r="F135" i="9"/>
  <c r="H134" i="9"/>
  <c r="G134" i="9"/>
  <c r="E134" i="9" s="1"/>
  <c r="B134" i="9" s="1"/>
  <c r="F134" i="9"/>
  <c r="H133" i="9"/>
  <c r="G133" i="9"/>
  <c r="F133" i="9"/>
  <c r="E133" i="9"/>
  <c r="B133" i="9" s="1"/>
  <c r="H132" i="9"/>
  <c r="G132" i="9"/>
  <c r="F132" i="9"/>
  <c r="E132" i="9"/>
  <c r="B132" i="9" s="1"/>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E126" i="9" s="1"/>
  <c r="B126" i="9" s="1"/>
  <c r="F126" i="9"/>
  <c r="H125" i="9"/>
  <c r="G125" i="9"/>
  <c r="F125" i="9"/>
  <c r="E125" i="9"/>
  <c r="B125" i="9" s="1"/>
  <c r="H124" i="9"/>
  <c r="G124" i="9"/>
  <c r="F124" i="9"/>
  <c r="E124" i="9"/>
  <c r="B124" i="9" s="1"/>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G118" i="9"/>
  <c r="E118" i="9" s="1"/>
  <c r="B118" i="9" s="1"/>
  <c r="F118" i="9"/>
  <c r="H117" i="9"/>
  <c r="G117" i="9"/>
  <c r="F117" i="9"/>
  <c r="E117" i="9"/>
  <c r="B117" i="9" s="1"/>
  <c r="H116" i="9"/>
  <c r="G116" i="9"/>
  <c r="F116" i="9"/>
  <c r="E116" i="9"/>
  <c r="B116" i="9" s="1"/>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G110" i="9"/>
  <c r="E110" i="9" s="1"/>
  <c r="B110" i="9" s="1"/>
  <c r="F110" i="9"/>
  <c r="H109" i="9"/>
  <c r="G109" i="9"/>
  <c r="F109" i="9"/>
  <c r="E109" i="9"/>
  <c r="B109" i="9" s="1"/>
  <c r="H108" i="9"/>
  <c r="G108" i="9"/>
  <c r="F108" i="9"/>
  <c r="E108" i="9"/>
  <c r="B108" i="9" s="1"/>
  <c r="H107" i="9"/>
  <c r="G107" i="9"/>
  <c r="E107" i="9" s="1"/>
  <c r="B107" i="9" s="1"/>
  <c r="F107" i="9"/>
  <c r="H106" i="9"/>
  <c r="G106" i="9"/>
  <c r="E106" i="9" s="1"/>
  <c r="B106" i="9" s="1"/>
  <c r="F106" i="9"/>
  <c r="H105" i="9"/>
  <c r="G105" i="9"/>
  <c r="F105" i="9"/>
  <c r="E105" i="9"/>
  <c r="B105" i="9" s="1"/>
  <c r="H104" i="9"/>
  <c r="G104" i="9"/>
  <c r="F104" i="9"/>
  <c r="E104" i="9"/>
  <c r="B104" i="9" s="1"/>
  <c r="H103" i="9"/>
  <c r="G103" i="9"/>
  <c r="E103" i="9" s="1"/>
  <c r="B103" i="9" s="1"/>
  <c r="F103" i="9"/>
  <c r="H102" i="9"/>
  <c r="G102" i="9"/>
  <c r="E102" i="9" s="1"/>
  <c r="B102" i="9" s="1"/>
  <c r="F102" i="9"/>
  <c r="H101" i="9"/>
  <c r="G101" i="9"/>
  <c r="F101" i="9"/>
  <c r="H100" i="9"/>
  <c r="G100" i="9"/>
  <c r="F100" i="9"/>
  <c r="E100" i="9"/>
  <c r="B100" i="9" s="1"/>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E70" i="9" s="1"/>
  <c r="B70" i="9" s="1"/>
  <c r="F70" i="9"/>
  <c r="H69" i="9"/>
  <c r="E69" i="9" s="1"/>
  <c r="B69" i="9" s="1"/>
  <c r="G69" i="9"/>
  <c r="F69" i="9"/>
  <c r="H68" i="9"/>
  <c r="G68" i="9"/>
  <c r="F68" i="9"/>
  <c r="H67" i="9"/>
  <c r="G67" i="9"/>
  <c r="F67" i="9"/>
  <c r="H66" i="9"/>
  <c r="G66" i="9"/>
  <c r="E66" i="9" s="1"/>
  <c r="B66" i="9" s="1"/>
  <c r="F66" i="9"/>
  <c r="H65" i="9"/>
  <c r="G65" i="9"/>
  <c r="F65" i="9"/>
  <c r="E65" i="9"/>
  <c r="B65" i="9" s="1"/>
  <c r="H64" i="9"/>
  <c r="G64" i="9"/>
  <c r="F64" i="9"/>
  <c r="E64" i="9"/>
  <c r="B64" i="9" s="1"/>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G57" i="9"/>
  <c r="E57" i="9" s="1"/>
  <c r="B57" i="9" s="1"/>
  <c r="F57" i="9"/>
  <c r="H56" i="9"/>
  <c r="G56" i="9"/>
  <c r="F56" i="9"/>
  <c r="H55" i="9"/>
  <c r="G55" i="9"/>
  <c r="E55" i="9" s="1"/>
  <c r="B55" i="9" s="1"/>
  <c r="F55" i="9"/>
  <c r="H54" i="9"/>
  <c r="G54" i="9"/>
  <c r="E54" i="9" s="1"/>
  <c r="B54" i="9" s="1"/>
  <c r="F54" i="9"/>
  <c r="H53" i="9"/>
  <c r="G53" i="9"/>
  <c r="F53" i="9"/>
  <c r="H52" i="9"/>
  <c r="G52" i="9"/>
  <c r="F52" i="9"/>
  <c r="E52" i="9"/>
  <c r="H51" i="9"/>
  <c r="G51" i="9"/>
  <c r="E51" i="9" s="1"/>
  <c r="B51" i="9" s="1"/>
  <c r="F51" i="9"/>
  <c r="H50" i="9"/>
  <c r="G50" i="9"/>
  <c r="E50" i="9" s="1"/>
  <c r="B50" i="9" s="1"/>
  <c r="F50" i="9"/>
  <c r="H49" i="9"/>
  <c r="G49" i="9"/>
  <c r="F49" i="9"/>
  <c r="E49" i="9"/>
  <c r="B49" i="9" s="1"/>
  <c r="H48" i="9"/>
  <c r="G48" i="9"/>
  <c r="F48" i="9"/>
  <c r="E48" i="9"/>
  <c r="H47" i="9"/>
  <c r="G47" i="9"/>
  <c r="E47" i="9" s="1"/>
  <c r="B47" i="9" s="1"/>
  <c r="F47" i="9"/>
  <c r="H46" i="9"/>
  <c r="G46" i="9"/>
  <c r="F46" i="9"/>
  <c r="H45" i="9"/>
  <c r="G45" i="9"/>
  <c r="E45" i="9" s="1"/>
  <c r="B45" i="9" s="1"/>
  <c r="F45" i="9"/>
  <c r="H44" i="9"/>
  <c r="G44" i="9"/>
  <c r="E44" i="9" s="1"/>
  <c r="B44" i="9" s="1"/>
  <c r="F44" i="9"/>
  <c r="H43" i="9"/>
  <c r="G43" i="9"/>
  <c r="E43" i="9" s="1"/>
  <c r="B43" i="9" s="1"/>
  <c r="F43" i="9"/>
  <c r="H42" i="9"/>
  <c r="G42" i="9"/>
  <c r="F42" i="9"/>
  <c r="H41" i="9"/>
  <c r="G41" i="9"/>
  <c r="F41" i="9"/>
  <c r="E41" i="9"/>
  <c r="B41" i="9" s="1"/>
  <c r="H40" i="9"/>
  <c r="G40" i="9"/>
  <c r="F40" i="9"/>
  <c r="H39" i="9"/>
  <c r="G39" i="9"/>
  <c r="F39" i="9"/>
  <c r="H38" i="9"/>
  <c r="G38" i="9"/>
  <c r="E38" i="9" s="1"/>
  <c r="B38" i="9" s="1"/>
  <c r="F38" i="9"/>
  <c r="H37" i="9"/>
  <c r="G37" i="9"/>
  <c r="F37" i="9"/>
  <c r="H36" i="9"/>
  <c r="G36" i="9"/>
  <c r="F36" i="9"/>
  <c r="E36" i="9"/>
  <c r="H35" i="9"/>
  <c r="G35" i="9"/>
  <c r="E35" i="9" s="1"/>
  <c r="B35" i="9" s="1"/>
  <c r="F35" i="9"/>
  <c r="H34" i="9"/>
  <c r="G34" i="9"/>
  <c r="F34" i="9"/>
  <c r="H33" i="9"/>
  <c r="G33" i="9"/>
  <c r="F33" i="9"/>
  <c r="E33" i="9"/>
  <c r="B33" i="9" s="1"/>
  <c r="H32" i="9"/>
  <c r="G32" i="9"/>
  <c r="F32" i="9"/>
  <c r="E32" i="9"/>
  <c r="H31" i="9"/>
  <c r="G31" i="9"/>
  <c r="E31" i="9" s="1"/>
  <c r="B31" i="9" s="1"/>
  <c r="F31" i="9"/>
  <c r="H30" i="9"/>
  <c r="G30" i="9"/>
  <c r="F30" i="9"/>
  <c r="H29" i="9"/>
  <c r="G29" i="9"/>
  <c r="F29" i="9"/>
  <c r="E29" i="9"/>
  <c r="B29" i="9" s="1"/>
  <c r="H28" i="9"/>
  <c r="G28" i="9"/>
  <c r="F28" i="9"/>
  <c r="E28" i="9"/>
  <c r="B28" i="9" s="1"/>
  <c r="H27" i="9"/>
  <c r="G27" i="9"/>
  <c r="F27" i="9"/>
  <c r="H26" i="9"/>
  <c r="G26" i="9"/>
  <c r="F26" i="9"/>
  <c r="H25" i="9"/>
  <c r="G25" i="9"/>
  <c r="F25" i="9"/>
  <c r="H24" i="9"/>
  <c r="G24" i="9"/>
  <c r="F24" i="9"/>
  <c r="H23" i="9"/>
  <c r="G23" i="9"/>
  <c r="E23" i="9" s="1"/>
  <c r="B23" i="9" s="1"/>
  <c r="F23" i="9"/>
  <c r="H22" i="9"/>
  <c r="G22" i="9"/>
  <c r="F22" i="9"/>
  <c r="H21" i="9"/>
  <c r="G21" i="9"/>
  <c r="F21" i="9"/>
  <c r="F20" i="9"/>
  <c r="I10" i="9"/>
  <c r="F4" i="9"/>
  <c r="O3" i="9"/>
  <c r="G274" i="9" s="1"/>
  <c r="I3" i="9"/>
  <c r="H3" i="9"/>
  <c r="G3" i="9"/>
  <c r="D101" i="8"/>
  <c r="C1576" i="1" s="1"/>
  <c r="D95" i="8"/>
  <c r="D90" i="8"/>
  <c r="D85" i="8"/>
  <c r="D80" i="8"/>
  <c r="D75" i="8"/>
  <c r="D70" i="8"/>
  <c r="D65" i="8"/>
  <c r="D60" i="8"/>
  <c r="D55" i="8"/>
  <c r="D50" i="8"/>
  <c r="D49" i="8"/>
  <c r="D44" i="8"/>
  <c r="D36" i="8"/>
  <c r="D26" i="8"/>
  <c r="D24" i="8" s="1"/>
  <c r="C1499" i="1" s="1"/>
  <c r="D18" i="8"/>
  <c r="D8" i="8"/>
  <c r="D6" i="8" s="1"/>
  <c r="C1481" i="1" s="1"/>
  <c r="E44" i="7"/>
  <c r="D44" i="7"/>
  <c r="E39" i="7"/>
  <c r="E38" i="7" s="1"/>
  <c r="D39" i="7"/>
  <c r="D38" i="7" s="1"/>
  <c r="E30" i="7"/>
  <c r="D30" i="7"/>
  <c r="C1461" i="1" s="1"/>
  <c r="E23" i="7"/>
  <c r="D23" i="7"/>
  <c r="E14" i="7"/>
  <c r="D1445" i="1" s="1"/>
  <c r="D14" i="7"/>
  <c r="E7" i="7"/>
  <c r="D7"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E118" i="6"/>
  <c r="D118" i="6"/>
  <c r="F118" i="6" s="1"/>
  <c r="F117" i="6"/>
  <c r="F116" i="6"/>
  <c r="E115" i="6"/>
  <c r="D115" i="6"/>
  <c r="F113" i="6"/>
  <c r="F112" i="6"/>
  <c r="F111" i="6"/>
  <c r="F110" i="6"/>
  <c r="F109" i="6"/>
  <c r="F108" i="6"/>
  <c r="E107" i="6"/>
  <c r="D1401" i="1" s="1"/>
  <c r="D107" i="6"/>
  <c r="F106" i="6"/>
  <c r="F105" i="6"/>
  <c r="F104" i="6"/>
  <c r="F103" i="6"/>
  <c r="F102" i="6"/>
  <c r="F101" i="6"/>
  <c r="F100" i="6"/>
  <c r="F99" i="6"/>
  <c r="E99" i="6"/>
  <c r="D99" i="6"/>
  <c r="F98" i="6"/>
  <c r="F97" i="6"/>
  <c r="F96" i="6"/>
  <c r="F95" i="6"/>
  <c r="E94" i="6"/>
  <c r="D94" i="6"/>
  <c r="F93" i="6"/>
  <c r="F92" i="6"/>
  <c r="F91" i="6"/>
  <c r="F90" i="6"/>
  <c r="E90" i="6"/>
  <c r="D90" i="6"/>
  <c r="F88" i="6"/>
  <c r="F87" i="6"/>
  <c r="F86" i="6"/>
  <c r="F85" i="6"/>
  <c r="F84" i="6"/>
  <c r="F83" i="6"/>
  <c r="E82" i="6"/>
  <c r="D82" i="6"/>
  <c r="F82" i="6" s="1"/>
  <c r="F81" i="6"/>
  <c r="F80" i="6"/>
  <c r="F79" i="6"/>
  <c r="F78" i="6"/>
  <c r="F77" i="6"/>
  <c r="F76" i="6"/>
  <c r="E75" i="6"/>
  <c r="D75" i="6"/>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49" i="6"/>
  <c r="F48" i="6"/>
  <c r="F47" i="6"/>
  <c r="F46" i="6"/>
  <c r="F45" i="6"/>
  <c r="F44"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07" i="1" s="1"/>
  <c r="D13" i="6"/>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E246" i="5"/>
  <c r="E245" i="5" s="1"/>
  <c r="D246" i="5"/>
  <c r="F244" i="5"/>
  <c r="F243" i="5"/>
  <c r="E242" i="5"/>
  <c r="D242" i="5"/>
  <c r="F241" i="5"/>
  <c r="F240" i="5"/>
  <c r="E239" i="5"/>
  <c r="E238" i="5" s="1"/>
  <c r="D1215"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E180" i="5"/>
  <c r="E177" i="5" s="1"/>
  <c r="H289" i="9" s="1"/>
  <c r="D180" i="5"/>
  <c r="D177" i="5" s="1"/>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E87" i="5"/>
  <c r="D87" i="5"/>
  <c r="F86" i="5"/>
  <c r="F85" i="5"/>
  <c r="F84" i="5"/>
  <c r="F83" i="5"/>
  <c r="F82" i="5"/>
  <c r="F81" i="5"/>
  <c r="F80" i="5"/>
  <c r="E79" i="5"/>
  <c r="D79" i="5"/>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997" i="1" s="1"/>
  <c r="D19" i="5"/>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8" i="4"/>
  <c r="F597" i="4"/>
  <c r="F596" i="4"/>
  <c r="F595" i="4"/>
  <c r="E594" i="4"/>
  <c r="D594" i="4"/>
  <c r="F594" i="4" s="1"/>
  <c r="F592" i="4"/>
  <c r="F591" i="4"/>
  <c r="E590" i="4"/>
  <c r="D590" i="4"/>
  <c r="F590" i="4" s="1"/>
  <c r="F589" i="4"/>
  <c r="F588" i="4"/>
  <c r="F587" i="4"/>
  <c r="E587" i="4"/>
  <c r="D587" i="4"/>
  <c r="F586" i="4"/>
  <c r="F585" i="4"/>
  <c r="E585" i="4"/>
  <c r="E580" i="4" s="1"/>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D485" i="4"/>
  <c r="D484" i="4"/>
  <c r="F483" i="4"/>
  <c r="F482" i="4"/>
  <c r="E481" i="4"/>
  <c r="D481" i="4"/>
  <c r="F481" i="4" s="1"/>
  <c r="F480" i="4"/>
  <c r="F479" i="4"/>
  <c r="F478" i="4"/>
  <c r="E478" i="4"/>
  <c r="D472" i="1" s="1"/>
  <c r="D478" i="4"/>
  <c r="F477" i="4"/>
  <c r="F476" i="4"/>
  <c r="F475" i="4"/>
  <c r="F474" i="4"/>
  <c r="E473" i="4"/>
  <c r="D473" i="4"/>
  <c r="F473" i="4" s="1"/>
  <c r="D472" i="4"/>
  <c r="F472" i="4" s="1"/>
  <c r="F471" i="4"/>
  <c r="F470" i="4"/>
  <c r="E469" i="4"/>
  <c r="D469" i="4"/>
  <c r="F469" i="4" s="1"/>
  <c r="F468" i="4"/>
  <c r="F467" i="4"/>
  <c r="F466" i="4"/>
  <c r="E466" i="4"/>
  <c r="D460" i="1" s="1"/>
  <c r="D466" i="4"/>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36" i="1" s="1"/>
  <c r="D442" i="4"/>
  <c r="F441" i="4"/>
  <c r="F440" i="4"/>
  <c r="F439" i="4"/>
  <c r="F438" i="4"/>
  <c r="F437" i="4"/>
  <c r="F436" i="4"/>
  <c r="F435" i="4"/>
  <c r="E435" i="4"/>
  <c r="D435" i="4"/>
  <c r="F434" i="4"/>
  <c r="F433" i="4"/>
  <c r="F432" i="4"/>
  <c r="F431" i="4"/>
  <c r="F430" i="4"/>
  <c r="E430" i="4"/>
  <c r="D424" i="1" s="1"/>
  <c r="D430" i="4"/>
  <c r="F429" i="4"/>
  <c r="F428" i="4"/>
  <c r="F427" i="4"/>
  <c r="E427" i="4"/>
  <c r="D427" i="4"/>
  <c r="F426" i="4"/>
  <c r="F425" i="4"/>
  <c r="F424" i="4"/>
  <c r="F423" i="4"/>
  <c r="F422" i="4"/>
  <c r="E422" i="4"/>
  <c r="D422" i="4"/>
  <c r="E418" i="4"/>
  <c r="D418" i="4"/>
  <c r="E417" i="4"/>
  <c r="D417" i="4"/>
  <c r="F417" i="4" s="1"/>
  <c r="E416" i="4"/>
  <c r="E643" i="4" s="1"/>
  <c r="D637" i="1" s="1"/>
  <c r="D416" i="4"/>
  <c r="F411" i="4"/>
  <c r="F410" i="4"/>
  <c r="F409" i="4"/>
  <c r="F406" i="4"/>
  <c r="F405" i="4"/>
  <c r="F404" i="4"/>
  <c r="F403" i="4"/>
  <c r="E402" i="4"/>
  <c r="D402" i="4"/>
  <c r="F401" i="4"/>
  <c r="E400" i="4"/>
  <c r="D395" i="1" s="1"/>
  <c r="D400" i="4"/>
  <c r="F400" i="4" s="1"/>
  <c r="F399" i="4"/>
  <c r="F398" i="4"/>
  <c r="F397" i="4"/>
  <c r="E397" i="4"/>
  <c r="D397" i="4"/>
  <c r="E396" i="4"/>
  <c r="D396" i="4"/>
  <c r="F396" i="4" s="1"/>
  <c r="F395" i="4"/>
  <c r="F394" i="4"/>
  <c r="F393" i="4"/>
  <c r="F392"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F352" i="4"/>
  <c r="E352" i="4"/>
  <c r="D352" i="4"/>
  <c r="D351" i="4" s="1"/>
  <c r="F351" i="4"/>
  <c r="F349" i="4"/>
  <c r="E348" i="4"/>
  <c r="D348" i="4"/>
  <c r="F348" i="4" s="1"/>
  <c r="F347" i="4"/>
  <c r="F346" i="4"/>
  <c r="F345" i="4"/>
  <c r="E345" i="4"/>
  <c r="D345" i="4"/>
  <c r="E344" i="4"/>
  <c r="D339" i="1"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D311" i="4"/>
  <c r="F310" i="4"/>
  <c r="F309" i="4"/>
  <c r="F308" i="4"/>
  <c r="F307" i="4"/>
  <c r="F306" i="4"/>
  <c r="F305" i="4"/>
  <c r="E304" i="4"/>
  <c r="D304" i="4"/>
  <c r="F304" i="4" s="1"/>
  <c r="F303" i="4"/>
  <c r="F302" i="4"/>
  <c r="F301" i="4"/>
  <c r="F300" i="4"/>
  <c r="E300" i="4"/>
  <c r="D300" i="4"/>
  <c r="D299" i="4" s="1"/>
  <c r="F299" i="4" s="1"/>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C260" i="1" s="1"/>
  <c r="F262" i="4"/>
  <c r="F261" i="4"/>
  <c r="F260" i="4"/>
  <c r="E259" i="4"/>
  <c r="D255" i="1" s="1"/>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E128" i="4"/>
  <c r="D128" i="4"/>
  <c r="F128" i="4" s="1"/>
  <c r="F127" i="4"/>
  <c r="F126" i="4"/>
  <c r="F125" i="4"/>
  <c r="E125" i="4"/>
  <c r="D125" i="4"/>
  <c r="D124" i="4" s="1"/>
  <c r="F124" i="4" s="1"/>
  <c r="E124" i="4"/>
  <c r="F123" i="4"/>
  <c r="F122" i="4"/>
  <c r="F121"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3" i="4" s="1"/>
  <c r="F81" i="4"/>
  <c r="F80" i="4"/>
  <c r="F79" i="4"/>
  <c r="F78" i="4"/>
  <c r="F77" i="4"/>
  <c r="E77" i="4"/>
  <c r="D77" i="4"/>
  <c r="F76" i="4"/>
  <c r="F75" i="4"/>
  <c r="E74" i="4"/>
  <c r="D74" i="4"/>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8" i="1" s="1"/>
  <c r="C1577" i="1"/>
  <c r="G1577" i="1" s="1"/>
  <c r="C1575" i="1"/>
  <c r="C1574" i="1"/>
  <c r="H1574" i="1" s="1"/>
  <c r="H1573" i="1"/>
  <c r="C1573" i="1"/>
  <c r="G1573" i="1" s="1"/>
  <c r="H1572" i="1"/>
  <c r="G1572" i="1"/>
  <c r="C1572" i="1"/>
  <c r="C1571" i="1"/>
  <c r="C1570" i="1"/>
  <c r="H1570" i="1" s="1"/>
  <c r="H1569" i="1"/>
  <c r="C1569" i="1"/>
  <c r="G1569" i="1" s="1"/>
  <c r="H1568" i="1"/>
  <c r="G1568" i="1"/>
  <c r="C1568" i="1"/>
  <c r="C1567" i="1"/>
  <c r="C1566" i="1"/>
  <c r="H1566" i="1" s="1"/>
  <c r="H1565" i="1"/>
  <c r="C1565" i="1"/>
  <c r="G1565" i="1" s="1"/>
  <c r="H1564" i="1"/>
  <c r="G1564" i="1"/>
  <c r="C1564" i="1"/>
  <c r="C1563" i="1"/>
  <c r="C1562" i="1"/>
  <c r="H1562" i="1" s="1"/>
  <c r="H1561" i="1"/>
  <c r="C1561" i="1"/>
  <c r="G1561" i="1" s="1"/>
  <c r="H1560" i="1"/>
  <c r="G1560" i="1"/>
  <c r="C1560" i="1"/>
  <c r="C1559" i="1"/>
  <c r="C1558" i="1"/>
  <c r="H1558" i="1" s="1"/>
  <c r="H1557" i="1"/>
  <c r="C1557" i="1"/>
  <c r="G1557" i="1" s="1"/>
  <c r="H1556" i="1"/>
  <c r="G1556" i="1"/>
  <c r="C1556" i="1"/>
  <c r="C1555" i="1"/>
  <c r="C1554" i="1"/>
  <c r="H1554" i="1" s="1"/>
  <c r="H1553" i="1"/>
  <c r="C1553" i="1"/>
  <c r="G1553" i="1" s="1"/>
  <c r="H1552" i="1"/>
  <c r="G1552" i="1"/>
  <c r="C1552" i="1"/>
  <c r="C1551" i="1"/>
  <c r="C1550" i="1"/>
  <c r="H1550" i="1" s="1"/>
  <c r="H1549" i="1"/>
  <c r="C1549" i="1"/>
  <c r="G1549" i="1" s="1"/>
  <c r="H1548" i="1"/>
  <c r="G1548" i="1"/>
  <c r="C1548" i="1"/>
  <c r="C1547" i="1"/>
  <c r="C1546" i="1"/>
  <c r="H1546" i="1" s="1"/>
  <c r="H1545" i="1"/>
  <c r="C1545" i="1"/>
  <c r="G1545" i="1" s="1"/>
  <c r="H1544" i="1"/>
  <c r="G1544" i="1"/>
  <c r="C1544" i="1"/>
  <c r="C1543" i="1"/>
  <c r="C1542" i="1"/>
  <c r="H1542" i="1" s="1"/>
  <c r="H1541" i="1"/>
  <c r="C1541" i="1"/>
  <c r="G1541" i="1" s="1"/>
  <c r="H1540" i="1"/>
  <c r="G1540" i="1"/>
  <c r="C1540" i="1"/>
  <c r="C1539" i="1"/>
  <c r="C1538" i="1"/>
  <c r="H1538" i="1" s="1"/>
  <c r="H1537" i="1"/>
  <c r="C1537" i="1"/>
  <c r="G1537" i="1" s="1"/>
  <c r="H1536" i="1"/>
  <c r="G1536" i="1"/>
  <c r="C1536" i="1"/>
  <c r="C1535" i="1"/>
  <c r="C1534" i="1"/>
  <c r="H1534" i="1" s="1"/>
  <c r="H1533" i="1"/>
  <c r="C1533" i="1"/>
  <c r="G1533" i="1" s="1"/>
  <c r="H1532" i="1"/>
  <c r="G1532" i="1"/>
  <c r="C1532" i="1"/>
  <c r="C1531" i="1"/>
  <c r="C1530" i="1"/>
  <c r="H1530" i="1" s="1"/>
  <c r="H1529" i="1"/>
  <c r="C1529" i="1"/>
  <c r="G1529" i="1" s="1"/>
  <c r="H1528" i="1"/>
  <c r="G1528" i="1"/>
  <c r="C1528" i="1"/>
  <c r="C1527" i="1"/>
  <c r="C1526" i="1"/>
  <c r="H1526" i="1" s="1"/>
  <c r="H1525" i="1"/>
  <c r="C1525" i="1"/>
  <c r="G1525" i="1" s="1"/>
  <c r="H1524" i="1"/>
  <c r="G1524" i="1"/>
  <c r="C1524" i="1"/>
  <c r="C1523" i="1"/>
  <c r="C1522" i="1"/>
  <c r="H1522" i="1" s="1"/>
  <c r="H1521" i="1"/>
  <c r="C1521" i="1"/>
  <c r="G1521" i="1" s="1"/>
  <c r="H1520" i="1"/>
  <c r="G1520" i="1"/>
  <c r="C1520" i="1"/>
  <c r="C1519" i="1"/>
  <c r="H1516" i="1"/>
  <c r="G1516" i="1"/>
  <c r="C1516" i="1"/>
  <c r="C1515" i="1"/>
  <c r="C1514" i="1"/>
  <c r="H1514" i="1" s="1"/>
  <c r="H1513" i="1"/>
  <c r="C1513" i="1"/>
  <c r="G1513" i="1" s="1"/>
  <c r="H1512" i="1"/>
  <c r="G1512" i="1"/>
  <c r="C1512" i="1"/>
  <c r="C1511" i="1"/>
  <c r="C1510" i="1"/>
  <c r="H1510" i="1" s="1"/>
  <c r="C1509" i="1"/>
  <c r="G1509" i="1" s="1"/>
  <c r="H1508" i="1"/>
  <c r="G1508" i="1"/>
  <c r="C1508" i="1"/>
  <c r="C1507" i="1"/>
  <c r="C1506" i="1"/>
  <c r="H1506" i="1" s="1"/>
  <c r="H1505" i="1"/>
  <c r="C1505" i="1"/>
  <c r="G1505" i="1" s="1"/>
  <c r="H1504" i="1"/>
  <c r="C1504" i="1"/>
  <c r="G1504" i="1" s="1"/>
  <c r="C1503" i="1"/>
  <c r="C1502" i="1"/>
  <c r="H1502" i="1" s="1"/>
  <c r="C1500" i="1"/>
  <c r="H1500" i="1" s="1"/>
  <c r="C1498" i="1"/>
  <c r="H1498" i="1" s="1"/>
  <c r="H1497" i="1"/>
  <c r="C1497" i="1"/>
  <c r="G1497" i="1" s="1"/>
  <c r="H1496" i="1"/>
  <c r="G1496" i="1"/>
  <c r="C1496" i="1"/>
  <c r="C1495" i="1"/>
  <c r="C1494" i="1"/>
  <c r="H1494" i="1" s="1"/>
  <c r="H1493" i="1"/>
  <c r="C1493" i="1"/>
  <c r="G1493" i="1" s="1"/>
  <c r="G1492" i="1"/>
  <c r="C1492" i="1"/>
  <c r="H1492" i="1" s="1"/>
  <c r="C1491" i="1"/>
  <c r="C1490" i="1"/>
  <c r="H1490" i="1" s="1"/>
  <c r="H1489" i="1"/>
  <c r="C1489" i="1"/>
  <c r="G1489" i="1" s="1"/>
  <c r="H1488" i="1"/>
  <c r="G1488" i="1"/>
  <c r="C1488" i="1"/>
  <c r="C1487" i="1"/>
  <c r="C1486" i="1"/>
  <c r="H1486" i="1" s="1"/>
  <c r="C1485" i="1"/>
  <c r="G1485" i="1" s="1"/>
  <c r="C1484" i="1"/>
  <c r="H1484" i="1" s="1"/>
  <c r="C1482" i="1"/>
  <c r="H1482" i="1" s="1"/>
  <c r="C1480" i="1"/>
  <c r="H1480" i="1" s="1"/>
  <c r="H1479" i="1"/>
  <c r="D1479" i="1"/>
  <c r="C1479" i="1"/>
  <c r="G1479" i="1" s="1"/>
  <c r="I1479" i="1" s="1"/>
  <c r="D1478" i="1"/>
  <c r="C1478" i="1"/>
  <c r="H1477" i="1"/>
  <c r="D1477" i="1"/>
  <c r="C1477" i="1"/>
  <c r="G1477" i="1" s="1"/>
  <c r="D1476" i="1"/>
  <c r="C1476" i="1"/>
  <c r="D1475" i="1"/>
  <c r="C1475" i="1"/>
  <c r="H1474" i="1"/>
  <c r="D1474" i="1"/>
  <c r="C1474" i="1"/>
  <c r="G1474" i="1" s="1"/>
  <c r="D1473" i="1"/>
  <c r="C1473" i="1"/>
  <c r="H1472" i="1"/>
  <c r="D1472" i="1"/>
  <c r="C1472" i="1"/>
  <c r="G1472" i="1" s="1"/>
  <c r="I1472" i="1" s="1"/>
  <c r="D1471" i="1"/>
  <c r="C1471" i="1"/>
  <c r="D1470" i="1"/>
  <c r="C1470" i="1"/>
  <c r="D1469" i="1"/>
  <c r="C1469" i="1"/>
  <c r="H1468" i="1"/>
  <c r="D1468" i="1"/>
  <c r="C1468" i="1"/>
  <c r="G1468" i="1" s="1"/>
  <c r="D1467" i="1"/>
  <c r="C1467" i="1"/>
  <c r="D1466" i="1"/>
  <c r="H1466" i="1" s="1"/>
  <c r="C1466" i="1"/>
  <c r="D1465" i="1"/>
  <c r="C1465" i="1"/>
  <c r="H1464" i="1"/>
  <c r="D1464" i="1"/>
  <c r="C1464" i="1"/>
  <c r="G1464" i="1" s="1"/>
  <c r="D1463" i="1"/>
  <c r="C1463" i="1"/>
  <c r="D1462" i="1"/>
  <c r="H1462" i="1" s="1"/>
  <c r="C1462" i="1"/>
  <c r="D1461" i="1"/>
  <c r="D1460" i="1"/>
  <c r="C1460" i="1"/>
  <c r="H1459" i="1"/>
  <c r="D1459" i="1"/>
  <c r="C1459" i="1"/>
  <c r="G1459" i="1" s="1"/>
  <c r="I1459" i="1" s="1"/>
  <c r="D1458" i="1"/>
  <c r="C1458" i="1"/>
  <c r="H1457" i="1"/>
  <c r="D1457" i="1"/>
  <c r="C1457" i="1"/>
  <c r="G1457" i="1" s="1"/>
  <c r="D1456" i="1"/>
  <c r="C1456" i="1"/>
  <c r="H1455" i="1"/>
  <c r="D1455" i="1"/>
  <c r="C1455" i="1"/>
  <c r="G1455" i="1" s="1"/>
  <c r="I1455" i="1" s="1"/>
  <c r="D1454" i="1"/>
  <c r="C1454" i="1"/>
  <c r="G1454" i="1" s="1"/>
  <c r="J1452" i="1"/>
  <c r="D1452" i="1"/>
  <c r="C1452" i="1"/>
  <c r="D1451" i="1"/>
  <c r="H1451" i="1" s="1"/>
  <c r="C1451" i="1"/>
  <c r="D1450" i="1"/>
  <c r="C1450" i="1"/>
  <c r="J1450" i="1" s="1"/>
  <c r="H1449" i="1"/>
  <c r="D1449" i="1"/>
  <c r="C1449" i="1"/>
  <c r="G1449" i="1" s="1"/>
  <c r="D1448" i="1"/>
  <c r="C1448" i="1"/>
  <c r="D1447" i="1"/>
  <c r="C1447" i="1"/>
  <c r="G1447" i="1" s="1"/>
  <c r="D1446" i="1"/>
  <c r="C1446" i="1"/>
  <c r="J1446" i="1" s="1"/>
  <c r="C1445" i="1"/>
  <c r="D1444" i="1"/>
  <c r="C1444" i="1"/>
  <c r="H1443" i="1"/>
  <c r="G1443" i="1"/>
  <c r="I1443" i="1" s="1"/>
  <c r="D1443" i="1"/>
  <c r="C1443" i="1"/>
  <c r="J1443" i="1" s="1"/>
  <c r="D1442" i="1"/>
  <c r="C1442" i="1"/>
  <c r="H1441" i="1"/>
  <c r="G1441" i="1"/>
  <c r="I1441" i="1" s="1"/>
  <c r="D1441" i="1"/>
  <c r="C1441" i="1"/>
  <c r="J1441" i="1" s="1"/>
  <c r="D1440" i="1"/>
  <c r="C1440" i="1"/>
  <c r="H1439" i="1"/>
  <c r="G1439" i="1"/>
  <c r="I1439" i="1" s="1"/>
  <c r="D1439" i="1"/>
  <c r="C1439" i="1"/>
  <c r="J1439" i="1" s="1"/>
  <c r="D1438" i="1"/>
  <c r="D1434" i="1"/>
  <c r="H1434" i="1" s="1"/>
  <c r="C1434" i="1"/>
  <c r="H1433" i="1"/>
  <c r="G1433" i="1"/>
  <c r="D1433" i="1"/>
  <c r="C1433" i="1"/>
  <c r="H1432" i="1"/>
  <c r="D1432" i="1"/>
  <c r="C1432" i="1"/>
  <c r="G1432" i="1" s="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G1414" i="1"/>
  <c r="D1414" i="1"/>
  <c r="C1414" i="1"/>
  <c r="H1414" i="1" s="1"/>
  <c r="H1413" i="1"/>
  <c r="G1413" i="1"/>
  <c r="D1413" i="1"/>
  <c r="C1413" i="1"/>
  <c r="D1412" i="1"/>
  <c r="G1412" i="1" s="1"/>
  <c r="C1412" i="1"/>
  <c r="H1411" i="1"/>
  <c r="G1411" i="1"/>
  <c r="D1411" i="1"/>
  <c r="C1411" i="1"/>
  <c r="D1410" i="1"/>
  <c r="C1410" i="1"/>
  <c r="D1409" i="1"/>
  <c r="C1409" i="1"/>
  <c r="D1408" i="1"/>
  <c r="H1407" i="1"/>
  <c r="G1407" i="1"/>
  <c r="D1407" i="1"/>
  <c r="C1407" i="1"/>
  <c r="H1406" i="1"/>
  <c r="G1406" i="1"/>
  <c r="D1406" i="1"/>
  <c r="C1406" i="1"/>
  <c r="D1405" i="1"/>
  <c r="H1405" i="1" s="1"/>
  <c r="C1405" i="1"/>
  <c r="H1404" i="1"/>
  <c r="G1404" i="1"/>
  <c r="D1404" i="1"/>
  <c r="C1404" i="1"/>
  <c r="H1403" i="1"/>
  <c r="D1403" i="1"/>
  <c r="G1403" i="1" s="1"/>
  <c r="C1403" i="1"/>
  <c r="H1402" i="1"/>
  <c r="D1402" i="1"/>
  <c r="C1402"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2" i="1"/>
  <c r="G1382" i="1" s="1"/>
  <c r="C1382" i="1"/>
  <c r="H1381" i="1"/>
  <c r="G1381" i="1"/>
  <c r="D1381" i="1"/>
  <c r="C1381" i="1"/>
  <c r="G1380" i="1"/>
  <c r="D1380" i="1"/>
  <c r="C1380" i="1"/>
  <c r="H1380" i="1" s="1"/>
  <c r="H1379" i="1"/>
  <c r="D1379" i="1"/>
  <c r="C1379" i="1"/>
  <c r="G1379" i="1" s="1"/>
  <c r="H1378" i="1"/>
  <c r="G1378" i="1"/>
  <c r="D1378" i="1"/>
  <c r="C1378" i="1"/>
  <c r="H1377" i="1"/>
  <c r="G1377" i="1"/>
  <c r="D1377" i="1"/>
  <c r="C1377" i="1"/>
  <c r="D1376" i="1"/>
  <c r="C1376" i="1"/>
  <c r="D1375" i="1"/>
  <c r="H1375" i="1" s="1"/>
  <c r="C1375" i="1"/>
  <c r="H1374" i="1"/>
  <c r="G1374" i="1"/>
  <c r="D1374" i="1"/>
  <c r="C1374" i="1"/>
  <c r="H1373" i="1"/>
  <c r="G1373" i="1"/>
  <c r="D1373" i="1"/>
  <c r="C1373" i="1"/>
  <c r="H1372" i="1"/>
  <c r="G1372" i="1"/>
  <c r="D1372" i="1"/>
  <c r="C1372" i="1"/>
  <c r="G1371" i="1"/>
  <c r="D1371" i="1"/>
  <c r="C1371" i="1"/>
  <c r="H1371" i="1" s="1"/>
  <c r="H1370" i="1"/>
  <c r="D1370" i="1"/>
  <c r="C1370" i="1"/>
  <c r="G1370" i="1" s="1"/>
  <c r="D1369" i="1"/>
  <c r="C1369"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D1359" i="1"/>
  <c r="C1359" i="1"/>
  <c r="G1359" i="1" s="1"/>
  <c r="H1358" i="1"/>
  <c r="G1358" i="1"/>
  <c r="D1358" i="1"/>
  <c r="C1358" i="1"/>
  <c r="H1357" i="1"/>
  <c r="G1357" i="1"/>
  <c r="D1357" i="1"/>
  <c r="C1357" i="1"/>
  <c r="H1356" i="1"/>
  <c r="G1356" i="1"/>
  <c r="D1356" i="1"/>
  <c r="C1356" i="1"/>
  <c r="D1355" i="1"/>
  <c r="H1355" i="1" s="1"/>
  <c r="C1355" i="1"/>
  <c r="H1354" i="1"/>
  <c r="G1354" i="1"/>
  <c r="D1354" i="1"/>
  <c r="C1354" i="1"/>
  <c r="H1353" i="1"/>
  <c r="G1353" i="1"/>
  <c r="D1353" i="1"/>
  <c r="C1353" i="1"/>
  <c r="H1352" i="1"/>
  <c r="G1352" i="1"/>
  <c r="D1352" i="1"/>
  <c r="C1352" i="1"/>
  <c r="H1351" i="1"/>
  <c r="G1351" i="1"/>
  <c r="D1351" i="1"/>
  <c r="C1351" i="1"/>
  <c r="H1350" i="1"/>
  <c r="G1350" i="1"/>
  <c r="D1350" i="1"/>
  <c r="C1350" i="1"/>
  <c r="D1349" i="1"/>
  <c r="C1349"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D1342" i="1"/>
  <c r="G1342" i="1" s="1"/>
  <c r="C1342" i="1"/>
  <c r="H1341" i="1"/>
  <c r="G1341" i="1"/>
  <c r="D1341" i="1"/>
  <c r="C1341" i="1"/>
  <c r="H1340" i="1"/>
  <c r="G1340" i="1"/>
  <c r="D1340" i="1"/>
  <c r="C1340" i="1"/>
  <c r="H1339" i="1"/>
  <c r="G1339" i="1"/>
  <c r="D1339" i="1"/>
  <c r="C1339" i="1"/>
  <c r="H1338" i="1"/>
  <c r="G1338" i="1"/>
  <c r="D1338" i="1"/>
  <c r="C1338" i="1"/>
  <c r="D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8" i="1"/>
  <c r="G1328" i="1" s="1"/>
  <c r="C1328" i="1"/>
  <c r="H1327" i="1"/>
  <c r="G1327" i="1"/>
  <c r="D1327" i="1"/>
  <c r="C1327" i="1"/>
  <c r="H1326" i="1"/>
  <c r="G1326" i="1"/>
  <c r="D1326" i="1"/>
  <c r="C1326" i="1"/>
  <c r="H1325" i="1"/>
  <c r="G1325" i="1"/>
  <c r="D1325" i="1"/>
  <c r="C1325" i="1"/>
  <c r="D1324" i="1"/>
  <c r="G1324" i="1" s="1"/>
  <c r="C1324" i="1"/>
  <c r="H1323" i="1"/>
  <c r="G1323" i="1"/>
  <c r="D1323" i="1"/>
  <c r="C1323"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D1315" i="1"/>
  <c r="G1315" i="1" s="1"/>
  <c r="C1315" i="1"/>
  <c r="H1314" i="1"/>
  <c r="G1314" i="1"/>
  <c r="D1314" i="1"/>
  <c r="C1314" i="1"/>
  <c r="H1313" i="1"/>
  <c r="D1313" i="1"/>
  <c r="C1313" i="1"/>
  <c r="H1312" i="1"/>
  <c r="G1312" i="1"/>
  <c r="D1312" i="1"/>
  <c r="C1312" i="1"/>
  <c r="H1311" i="1"/>
  <c r="G1311" i="1"/>
  <c r="D1311" i="1"/>
  <c r="C1311" i="1"/>
  <c r="D1310" i="1"/>
  <c r="H1310" i="1" s="1"/>
  <c r="C1310" i="1"/>
  <c r="H1309" i="1"/>
  <c r="G1309" i="1"/>
  <c r="D1309" i="1"/>
  <c r="C1309" i="1"/>
  <c r="D1308" i="1"/>
  <c r="H1308" i="1" s="1"/>
  <c r="C1308" i="1"/>
  <c r="H1306" i="1"/>
  <c r="G1306" i="1"/>
  <c r="D1306" i="1"/>
  <c r="C1306" i="1"/>
  <c r="H1305" i="1"/>
  <c r="G1305" i="1"/>
  <c r="D1305" i="1"/>
  <c r="C1305" i="1"/>
  <c r="H1304" i="1"/>
  <c r="G1304" i="1"/>
  <c r="D1304" i="1"/>
  <c r="C1304" i="1"/>
  <c r="H1303" i="1"/>
  <c r="G1303" i="1"/>
  <c r="D1303" i="1"/>
  <c r="C1303" i="1"/>
  <c r="D1302" i="1"/>
  <c r="H1302" i="1" s="1"/>
  <c r="C1302" i="1"/>
  <c r="D1301" i="1"/>
  <c r="C1301"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D1275" i="1"/>
  <c r="H1275" i="1" s="1"/>
  <c r="C1275" i="1"/>
  <c r="H1274" i="1"/>
  <c r="G1274" i="1"/>
  <c r="D1274" i="1"/>
  <c r="C1274" i="1"/>
  <c r="D1273" i="1"/>
  <c r="C1273" i="1"/>
  <c r="H1273" i="1" s="1"/>
  <c r="H1272" i="1"/>
  <c r="G1272" i="1"/>
  <c r="D1272" i="1"/>
  <c r="C1272" i="1"/>
  <c r="H1271" i="1"/>
  <c r="G1271" i="1"/>
  <c r="D1271" i="1"/>
  <c r="C1271" i="1"/>
  <c r="G1270" i="1"/>
  <c r="D1270" i="1"/>
  <c r="C1270" i="1"/>
  <c r="H1270" i="1" s="1"/>
  <c r="H1269" i="1"/>
  <c r="G1269" i="1"/>
  <c r="D1269" i="1"/>
  <c r="C1269" i="1"/>
  <c r="H1268" i="1"/>
  <c r="G1268" i="1"/>
  <c r="D1268" i="1"/>
  <c r="C1268" i="1"/>
  <c r="H1267" i="1"/>
  <c r="G1267" i="1"/>
  <c r="D1267" i="1"/>
  <c r="C1267" i="1"/>
  <c r="D1266" i="1"/>
  <c r="G1266" i="1" s="1"/>
  <c r="C1266" i="1"/>
  <c r="H1265" i="1"/>
  <c r="G1265" i="1"/>
  <c r="D1265" i="1"/>
  <c r="C1265" i="1"/>
  <c r="D1264" i="1"/>
  <c r="G1264" i="1" s="1"/>
  <c r="C1264" i="1"/>
  <c r="D1263" i="1"/>
  <c r="C1263" i="1"/>
  <c r="G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G1245" i="1"/>
  <c r="D1245" i="1"/>
  <c r="H1245" i="1" s="1"/>
  <c r="C1245" i="1"/>
  <c r="D1244" i="1"/>
  <c r="H1244" i="1" s="1"/>
  <c r="C1244" i="1"/>
  <c r="H1243" i="1"/>
  <c r="G1243" i="1"/>
  <c r="D1243" i="1"/>
  <c r="C1243" i="1"/>
  <c r="H1242" i="1"/>
  <c r="G1242" i="1"/>
  <c r="D1242" i="1"/>
  <c r="C1242" i="1"/>
  <c r="H1241" i="1"/>
  <c r="G1241" i="1"/>
  <c r="D1241" i="1"/>
  <c r="C1241"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D1232" i="1"/>
  <c r="C1232" i="1"/>
  <c r="H1231" i="1"/>
  <c r="G1231" i="1"/>
  <c r="D1231" i="1"/>
  <c r="C1231" i="1"/>
  <c r="H1230" i="1"/>
  <c r="D1230" i="1"/>
  <c r="G1230" i="1" s="1"/>
  <c r="C1230" i="1"/>
  <c r="G1229" i="1"/>
  <c r="D1229" i="1"/>
  <c r="C1229" i="1"/>
  <c r="H1229" i="1" s="1"/>
  <c r="H1228" i="1"/>
  <c r="G1228" i="1"/>
  <c r="D1228" i="1"/>
  <c r="C1228" i="1"/>
  <c r="D1227" i="1"/>
  <c r="G1227" i="1" s="1"/>
  <c r="C1227" i="1"/>
  <c r="D1226" i="1"/>
  <c r="G1226" i="1" s="1"/>
  <c r="C1226" i="1"/>
  <c r="H1225" i="1"/>
  <c r="G1225" i="1"/>
  <c r="D1225" i="1"/>
  <c r="C1225" i="1"/>
  <c r="G1224" i="1"/>
  <c r="D1224" i="1"/>
  <c r="C1224" i="1"/>
  <c r="H1224" i="1" s="1"/>
  <c r="D1221" i="1"/>
  <c r="C1221" i="1"/>
  <c r="H1221" i="1" s="1"/>
  <c r="H1220" i="1"/>
  <c r="G1220" i="1"/>
  <c r="D1220" i="1"/>
  <c r="C1220" i="1"/>
  <c r="D1219" i="1"/>
  <c r="C1219" i="1"/>
  <c r="H1219" i="1" s="1"/>
  <c r="H1218" i="1"/>
  <c r="G1218" i="1"/>
  <c r="D1218" i="1"/>
  <c r="C1218" i="1"/>
  <c r="D1217" i="1"/>
  <c r="C1217" i="1"/>
  <c r="D1216" i="1"/>
  <c r="C1216" i="1"/>
  <c r="H1216" i="1" s="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D1189" i="1"/>
  <c r="C1189" i="1"/>
  <c r="G1189" i="1" s="1"/>
  <c r="H1188" i="1"/>
  <c r="G1188" i="1"/>
  <c r="D1188" i="1"/>
  <c r="C1188" i="1"/>
  <c r="H1187" i="1"/>
  <c r="G1187" i="1"/>
  <c r="D1187" i="1"/>
  <c r="C1187" i="1"/>
  <c r="H1186" i="1"/>
  <c r="G1186" i="1"/>
  <c r="D1186" i="1"/>
  <c r="C1186" i="1"/>
  <c r="H1185" i="1"/>
  <c r="G1185" i="1"/>
  <c r="D1185" i="1"/>
  <c r="C1185" i="1"/>
  <c r="D1184" i="1"/>
  <c r="G1184" i="1" s="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G1165" i="1"/>
  <c r="D1165" i="1"/>
  <c r="C1165" i="1"/>
  <c r="H1165" i="1" s="1"/>
  <c r="H1164" i="1"/>
  <c r="G1164" i="1"/>
  <c r="D1164" i="1"/>
  <c r="C1164" i="1"/>
  <c r="D1163" i="1"/>
  <c r="C1163" i="1"/>
  <c r="H1162" i="1"/>
  <c r="G1162" i="1"/>
  <c r="D1162" i="1"/>
  <c r="C1162" i="1"/>
  <c r="H1161" i="1"/>
  <c r="G1161" i="1"/>
  <c r="D1161" i="1"/>
  <c r="C1161" i="1"/>
  <c r="H1160" i="1"/>
  <c r="D1160" i="1"/>
  <c r="G1160" i="1" s="1"/>
  <c r="C1160" i="1"/>
  <c r="H1159" i="1"/>
  <c r="G1159" i="1"/>
  <c r="D1159" i="1"/>
  <c r="C1159" i="1"/>
  <c r="H1158" i="1"/>
  <c r="G1158" i="1"/>
  <c r="D1158" i="1"/>
  <c r="C1158" i="1"/>
  <c r="D1157" i="1"/>
  <c r="D1156" i="1"/>
  <c r="H1156" i="1" s="1"/>
  <c r="C1156" i="1"/>
  <c r="D1155" i="1"/>
  <c r="C1155" i="1"/>
  <c r="D1154" i="1"/>
  <c r="C1154" i="1"/>
  <c r="H1151" i="1"/>
  <c r="G1151" i="1"/>
  <c r="D1151" i="1"/>
  <c r="C1151" i="1"/>
  <c r="H1150" i="1"/>
  <c r="D1150" i="1"/>
  <c r="C1150" i="1"/>
  <c r="G1150" i="1" s="1"/>
  <c r="H1149" i="1"/>
  <c r="G1149" i="1"/>
  <c r="D1149" i="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G1141" i="1"/>
  <c r="D1141" i="1"/>
  <c r="C1141" i="1"/>
  <c r="H1141" i="1" s="1"/>
  <c r="H1140" i="1"/>
  <c r="G1140" i="1"/>
  <c r="D1140" i="1"/>
  <c r="C1140" i="1"/>
  <c r="H1139" i="1"/>
  <c r="G1139" i="1"/>
  <c r="D1139" i="1"/>
  <c r="C1139" i="1"/>
  <c r="H1138" i="1"/>
  <c r="G1138" i="1"/>
  <c r="D1138" i="1"/>
  <c r="C1138" i="1"/>
  <c r="D1137" i="1"/>
  <c r="C1137" i="1"/>
  <c r="H1137" i="1" s="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D1125" i="1"/>
  <c r="C1125" i="1"/>
  <c r="D1124" i="1"/>
  <c r="C1124" i="1"/>
  <c r="H1123" i="1"/>
  <c r="G1123" i="1"/>
  <c r="D1123" i="1"/>
  <c r="C1123" i="1"/>
  <c r="H1122" i="1"/>
  <c r="G1122" i="1"/>
  <c r="D1122" i="1"/>
  <c r="C1122" i="1"/>
  <c r="H1121" i="1"/>
  <c r="G1121" i="1"/>
  <c r="D1121" i="1"/>
  <c r="C1121" i="1"/>
  <c r="H1120" i="1"/>
  <c r="G1120" i="1"/>
  <c r="D1120" i="1"/>
  <c r="C1120" i="1"/>
  <c r="G1119" i="1"/>
  <c r="D1119" i="1"/>
  <c r="H1119" i="1" s="1"/>
  <c r="C1119" i="1"/>
  <c r="H1118" i="1"/>
  <c r="G1118" i="1"/>
  <c r="D1118" i="1"/>
  <c r="C1118" i="1"/>
  <c r="H1117" i="1"/>
  <c r="G1117" i="1"/>
  <c r="D1117" i="1"/>
  <c r="C1117" i="1"/>
  <c r="H1116" i="1"/>
  <c r="G1116" i="1"/>
  <c r="D1116" i="1"/>
  <c r="C1116" i="1"/>
  <c r="H1115" i="1"/>
  <c r="G1115" i="1"/>
  <c r="D1115" i="1"/>
  <c r="C1115" i="1"/>
  <c r="H1114" i="1"/>
  <c r="G1114" i="1"/>
  <c r="D1114" i="1"/>
  <c r="C1114" i="1"/>
  <c r="G1113" i="1"/>
  <c r="D1113" i="1"/>
  <c r="H1113" i="1" s="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D1064" i="1"/>
  <c r="C1064" i="1"/>
  <c r="G1064" i="1" s="1"/>
  <c r="H1063" i="1"/>
  <c r="G1063" i="1"/>
  <c r="D1063" i="1"/>
  <c r="C1063" i="1"/>
  <c r="D1062" i="1"/>
  <c r="H1062" i="1" s="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D1054" i="1"/>
  <c r="H1054" i="1" s="1"/>
  <c r="C1054" i="1"/>
  <c r="H1053" i="1"/>
  <c r="G1053" i="1"/>
  <c r="D1053" i="1"/>
  <c r="C1053" i="1"/>
  <c r="H1052" i="1"/>
  <c r="G1052" i="1"/>
  <c r="D1052" i="1"/>
  <c r="C1052" i="1"/>
  <c r="H1051" i="1"/>
  <c r="G1051" i="1"/>
  <c r="D1051" i="1"/>
  <c r="C1051" i="1"/>
  <c r="D1050" i="1"/>
  <c r="C1050" i="1"/>
  <c r="H1049" i="1"/>
  <c r="G1049" i="1"/>
  <c r="D1049" i="1"/>
  <c r="C1049" i="1"/>
  <c r="D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D1032" i="1"/>
  <c r="C1032" i="1"/>
  <c r="H1031" i="1"/>
  <c r="G1031" i="1"/>
  <c r="D1031" i="1"/>
  <c r="C1031" i="1"/>
  <c r="D1030" i="1"/>
  <c r="C1030" i="1"/>
  <c r="H1029" i="1"/>
  <c r="G1029" i="1"/>
  <c r="D1029" i="1"/>
  <c r="C1029" i="1"/>
  <c r="D1028" i="1"/>
  <c r="C1028" i="1"/>
  <c r="D1027" i="1"/>
  <c r="G1027" i="1" s="1"/>
  <c r="C1027" i="1"/>
  <c r="D1026" i="1"/>
  <c r="C1026" i="1"/>
  <c r="G1026" i="1" s="1"/>
  <c r="D1025" i="1"/>
  <c r="H1025" i="1" s="1"/>
  <c r="C1025" i="1"/>
  <c r="D1024" i="1"/>
  <c r="H1024" i="1" s="1"/>
  <c r="C1024" i="1"/>
  <c r="D1023" i="1"/>
  <c r="D1022" i="1"/>
  <c r="H1022" i="1" s="1"/>
  <c r="C1022" i="1"/>
  <c r="G1022" i="1" s="1"/>
  <c r="H1021" i="1"/>
  <c r="G1021" i="1"/>
  <c r="D1021" i="1"/>
  <c r="C1021" i="1"/>
  <c r="H1020" i="1"/>
  <c r="D1020" i="1"/>
  <c r="C1020" i="1"/>
  <c r="G1020" i="1" s="1"/>
  <c r="D1019" i="1"/>
  <c r="G1019" i="1" s="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D1012" i="1"/>
  <c r="C1012" i="1"/>
  <c r="G1012" i="1" s="1"/>
  <c r="H1011" i="1"/>
  <c r="G1011" i="1"/>
  <c r="D1011" i="1"/>
  <c r="C1011" i="1"/>
  <c r="H1010" i="1"/>
  <c r="G1010" i="1"/>
  <c r="D1010" i="1"/>
  <c r="C1010" i="1"/>
  <c r="H1009" i="1"/>
  <c r="G1009" i="1"/>
  <c r="D1009" i="1"/>
  <c r="C1009" i="1"/>
  <c r="D1008" i="1"/>
  <c r="H1008" i="1" s="1"/>
  <c r="C1008" i="1"/>
  <c r="D1007" i="1"/>
  <c r="G1007" i="1" s="1"/>
  <c r="C1007" i="1"/>
  <c r="H1007" i="1" s="1"/>
  <c r="D1006" i="1"/>
  <c r="C1006" i="1"/>
  <c r="H1006" i="1" s="1"/>
  <c r="H1005" i="1"/>
  <c r="G1005" i="1"/>
  <c r="D1005" i="1"/>
  <c r="C1005" i="1"/>
  <c r="H1004" i="1"/>
  <c r="G1004" i="1"/>
  <c r="D1004" i="1"/>
  <c r="C1004" i="1"/>
  <c r="H1003" i="1"/>
  <c r="G1003" i="1"/>
  <c r="D1003" i="1"/>
  <c r="C1003" i="1"/>
  <c r="D1002" i="1"/>
  <c r="H1002" i="1" s="1"/>
  <c r="C1002" i="1"/>
  <c r="H1001" i="1"/>
  <c r="G1001" i="1"/>
  <c r="D1001" i="1"/>
  <c r="C1001" i="1"/>
  <c r="D1000" i="1"/>
  <c r="C1000" i="1"/>
  <c r="H1000" i="1" s="1"/>
  <c r="D999" i="1"/>
  <c r="H999" i="1" s="1"/>
  <c r="C999" i="1"/>
  <c r="H998" i="1"/>
  <c r="D998" i="1"/>
  <c r="C998" i="1"/>
  <c r="G998" i="1" s="1"/>
  <c r="D996" i="1"/>
  <c r="H996" i="1" s="1"/>
  <c r="C996" i="1"/>
  <c r="D995" i="1"/>
  <c r="C995" i="1"/>
  <c r="H995" i="1" s="1"/>
  <c r="H994" i="1"/>
  <c r="D994" i="1"/>
  <c r="C994" i="1"/>
  <c r="G994" i="1" s="1"/>
  <c r="D993" i="1"/>
  <c r="H993" i="1" s="1"/>
  <c r="C993" i="1"/>
  <c r="H992" i="1"/>
  <c r="G992" i="1"/>
  <c r="D992" i="1"/>
  <c r="C992" i="1"/>
  <c r="D991" i="1"/>
  <c r="D989" i="1"/>
  <c r="C989" i="1"/>
  <c r="D988" i="1"/>
  <c r="C988" i="1"/>
  <c r="D987" i="1"/>
  <c r="C987" i="1"/>
  <c r="H987" i="1" s="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G961" i="1"/>
  <c r="D961" i="1"/>
  <c r="H961" i="1" s="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D946" i="1"/>
  <c r="H946" i="1" s="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D878" i="1"/>
  <c r="C878" i="1"/>
  <c r="H878" i="1" s="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D817" i="1"/>
  <c r="C817" i="1"/>
  <c r="H817" i="1" s="1"/>
  <c r="H816" i="1"/>
  <c r="G816" i="1"/>
  <c r="D816" i="1"/>
  <c r="C816" i="1"/>
  <c r="H815" i="1"/>
  <c r="G815" i="1"/>
  <c r="D815" i="1"/>
  <c r="C815" i="1"/>
  <c r="G814" i="1"/>
  <c r="D814" i="1"/>
  <c r="H814" i="1" s="1"/>
  <c r="C814" i="1"/>
  <c r="H813" i="1"/>
  <c r="G813" i="1"/>
  <c r="D813" i="1"/>
  <c r="C813" i="1"/>
  <c r="D812" i="1"/>
  <c r="C812" i="1"/>
  <c r="H812" i="1" s="1"/>
  <c r="H811" i="1"/>
  <c r="G811" i="1"/>
  <c r="D811" i="1"/>
  <c r="C811" i="1"/>
  <c r="H810" i="1"/>
  <c r="G810" i="1"/>
  <c r="D810" i="1"/>
  <c r="C810" i="1"/>
  <c r="G809" i="1"/>
  <c r="D809" i="1"/>
  <c r="H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G766" i="1"/>
  <c r="D766" i="1"/>
  <c r="C766" i="1"/>
  <c r="H766" i="1" s="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D752" i="1"/>
  <c r="C752" i="1"/>
  <c r="G752" i="1" s="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H735" i="1" s="1"/>
  <c r="C735" i="1"/>
  <c r="G735" i="1" s="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G718" i="1"/>
  <c r="D718" i="1"/>
  <c r="C718" i="1"/>
  <c r="H718" i="1" s="1"/>
  <c r="H717" i="1"/>
  <c r="G717" i="1"/>
  <c r="D717" i="1"/>
  <c r="C717" i="1"/>
  <c r="H716" i="1"/>
  <c r="G716" i="1"/>
  <c r="D716" i="1"/>
  <c r="C716" i="1"/>
  <c r="H715" i="1"/>
  <c r="G715" i="1"/>
  <c r="D715" i="1"/>
  <c r="C715" i="1"/>
  <c r="H714" i="1"/>
  <c r="G714" i="1"/>
  <c r="D714" i="1"/>
  <c r="C714" i="1"/>
  <c r="D713" i="1"/>
  <c r="C713" i="1"/>
  <c r="H712" i="1"/>
  <c r="G712" i="1"/>
  <c r="D712" i="1"/>
  <c r="C712"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C691" i="1"/>
  <c r="G691" i="1" s="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D662" i="1"/>
  <c r="C662" i="1"/>
  <c r="G662" i="1" s="1"/>
  <c r="H661" i="1"/>
  <c r="G661" i="1"/>
  <c r="D661" i="1"/>
  <c r="C661" i="1"/>
  <c r="H660" i="1"/>
  <c r="G660" i="1"/>
  <c r="D660" i="1"/>
  <c r="C660" i="1"/>
  <c r="H659" i="1"/>
  <c r="G659" i="1"/>
  <c r="D659" i="1"/>
  <c r="C659" i="1"/>
  <c r="D658" i="1"/>
  <c r="H658" i="1" s="1"/>
  <c r="C658" i="1"/>
  <c r="H657" i="1"/>
  <c r="G657" i="1"/>
  <c r="D657" i="1"/>
  <c r="C657" i="1"/>
  <c r="H656" i="1"/>
  <c r="G656" i="1"/>
  <c r="D656" i="1"/>
  <c r="C656" i="1"/>
  <c r="D655" i="1"/>
  <c r="G655" i="1" s="1"/>
  <c r="C655" i="1"/>
  <c r="G654" i="1"/>
  <c r="D654" i="1"/>
  <c r="C654" i="1"/>
  <c r="H654" i="1" s="1"/>
  <c r="D653" i="1"/>
  <c r="C653" i="1"/>
  <c r="H652" i="1"/>
  <c r="G652" i="1"/>
  <c r="D652" i="1"/>
  <c r="C652" i="1"/>
  <c r="H651" i="1"/>
  <c r="G651" i="1"/>
  <c r="D651" i="1"/>
  <c r="C651" i="1"/>
  <c r="H650" i="1"/>
  <c r="G650" i="1"/>
  <c r="D650" i="1"/>
  <c r="C650" i="1"/>
  <c r="D649" i="1"/>
  <c r="H649" i="1" s="1"/>
  <c r="C649" i="1"/>
  <c r="D648" i="1"/>
  <c r="G648" i="1" s="1"/>
  <c r="C648" i="1"/>
  <c r="D647" i="1"/>
  <c r="C647" i="1"/>
  <c r="H647" i="1" s="1"/>
  <c r="D646" i="1"/>
  <c r="C646" i="1"/>
  <c r="H646" i="1" s="1"/>
  <c r="D645" i="1"/>
  <c r="C645" i="1"/>
  <c r="D644" i="1"/>
  <c r="H644" i="1" s="1"/>
  <c r="C644" i="1"/>
  <c r="D643" i="1"/>
  <c r="C643" i="1"/>
  <c r="D642" i="1"/>
  <c r="C642" i="1"/>
  <c r="D641" i="1"/>
  <c r="C641" i="1"/>
  <c r="H641" i="1" s="1"/>
  <c r="D632" i="1"/>
  <c r="C632"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D612" i="1"/>
  <c r="G612" i="1" s="1"/>
  <c r="C612" i="1"/>
  <c r="H611" i="1"/>
  <c r="D611" i="1"/>
  <c r="G611" i="1" s="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D600" i="1"/>
  <c r="H600" i="1" s="1"/>
  <c r="C600" i="1"/>
  <c r="D599" i="1"/>
  <c r="H599" i="1" s="1"/>
  <c r="C599" i="1"/>
  <c r="H598" i="1"/>
  <c r="G598" i="1"/>
  <c r="D598" i="1"/>
  <c r="C598" i="1"/>
  <c r="H597" i="1"/>
  <c r="G597" i="1"/>
  <c r="D597" i="1"/>
  <c r="C597" i="1"/>
  <c r="H596" i="1"/>
  <c r="G596" i="1"/>
  <c r="D596" i="1"/>
  <c r="C596" i="1"/>
  <c r="H595" i="1"/>
  <c r="G595" i="1"/>
  <c r="D595" i="1"/>
  <c r="C595" i="1"/>
  <c r="H594" i="1"/>
  <c r="G594" i="1"/>
  <c r="D594" i="1"/>
  <c r="C594" i="1"/>
  <c r="D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C478" i="1"/>
  <c r="D477" i="1"/>
  <c r="C477" i="1"/>
  <c r="D476" i="1"/>
  <c r="C476" i="1"/>
  <c r="D475" i="1"/>
  <c r="C475" i="1"/>
  <c r="D474" i="1"/>
  <c r="C474" i="1"/>
  <c r="D473" i="1"/>
  <c r="C473" i="1"/>
  <c r="C472" i="1"/>
  <c r="H471" i="1"/>
  <c r="D471" i="1"/>
  <c r="C471" i="1"/>
  <c r="G471" i="1" s="1"/>
  <c r="H470" i="1"/>
  <c r="D470" i="1"/>
  <c r="C470" i="1"/>
  <c r="G470" i="1" s="1"/>
  <c r="D469" i="1"/>
  <c r="C469" i="1"/>
  <c r="G469" i="1" s="1"/>
  <c r="D468" i="1"/>
  <c r="C468" i="1"/>
  <c r="G468" i="1" s="1"/>
  <c r="H467" i="1"/>
  <c r="D467" i="1"/>
  <c r="C467" i="1"/>
  <c r="G467" i="1" s="1"/>
  <c r="C466" i="1"/>
  <c r="H465" i="1"/>
  <c r="G465" i="1"/>
  <c r="D465" i="1"/>
  <c r="C465" i="1"/>
  <c r="H464" i="1"/>
  <c r="G464" i="1"/>
  <c r="D464" i="1"/>
  <c r="C464" i="1"/>
  <c r="H463" i="1"/>
  <c r="G463" i="1"/>
  <c r="D463" i="1"/>
  <c r="C463" i="1"/>
  <c r="H462" i="1"/>
  <c r="G462" i="1"/>
  <c r="D462" i="1"/>
  <c r="C462" i="1"/>
  <c r="H461" i="1"/>
  <c r="G461" i="1"/>
  <c r="D461" i="1"/>
  <c r="C461" i="1"/>
  <c r="H460" i="1"/>
  <c r="G460" i="1"/>
  <c r="C460" i="1"/>
  <c r="G459" i="1"/>
  <c r="D459" i="1"/>
  <c r="C459" i="1"/>
  <c r="H459" i="1" s="1"/>
  <c r="G458" i="1"/>
  <c r="D458" i="1"/>
  <c r="C458" i="1"/>
  <c r="H458" i="1" s="1"/>
  <c r="G457" i="1"/>
  <c r="D457" i="1"/>
  <c r="C457" i="1"/>
  <c r="H457" i="1" s="1"/>
  <c r="G456" i="1"/>
  <c r="D456" i="1"/>
  <c r="C456" i="1"/>
  <c r="H456" i="1" s="1"/>
  <c r="G455" i="1"/>
  <c r="D455" i="1"/>
  <c r="C455" i="1"/>
  <c r="H455" i="1" s="1"/>
  <c r="G454" i="1"/>
  <c r="D454" i="1"/>
  <c r="C454" i="1"/>
  <c r="H454" i="1" s="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C436" i="1"/>
  <c r="D435" i="1"/>
  <c r="C435" i="1"/>
  <c r="G435" i="1" s="1"/>
  <c r="H434" i="1"/>
  <c r="D434" i="1"/>
  <c r="C434" i="1"/>
  <c r="G434" i="1" s="1"/>
  <c r="H433" i="1"/>
  <c r="D433" i="1"/>
  <c r="C433" i="1"/>
  <c r="G433" i="1" s="1"/>
  <c r="D432" i="1"/>
  <c r="C432" i="1"/>
  <c r="G432" i="1" s="1"/>
  <c r="D431" i="1"/>
  <c r="C431" i="1"/>
  <c r="G431" i="1" s="1"/>
  <c r="H430" i="1"/>
  <c r="D430" i="1"/>
  <c r="C430" i="1"/>
  <c r="G430" i="1" s="1"/>
  <c r="H429" i="1"/>
  <c r="D429" i="1"/>
  <c r="C429" i="1"/>
  <c r="G429" i="1" s="1"/>
  <c r="D428" i="1"/>
  <c r="C428" i="1"/>
  <c r="G428" i="1" s="1"/>
  <c r="D427" i="1"/>
  <c r="C427" i="1"/>
  <c r="G427" i="1" s="1"/>
  <c r="H426" i="1"/>
  <c r="D426" i="1"/>
  <c r="C426" i="1"/>
  <c r="G426" i="1" s="1"/>
  <c r="H425" i="1"/>
  <c r="D425" i="1"/>
  <c r="C425" i="1"/>
  <c r="G425" i="1" s="1"/>
  <c r="H424" i="1"/>
  <c r="G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C416" i="1"/>
  <c r="D413" i="1"/>
  <c r="H413" i="1" s="1"/>
  <c r="C413" i="1"/>
  <c r="D412" i="1"/>
  <c r="C412" i="1"/>
  <c r="D411" i="1"/>
  <c r="C411" i="1"/>
  <c r="D406" i="1"/>
  <c r="C406" i="1"/>
  <c r="G406" i="1" s="1"/>
  <c r="D405" i="1"/>
  <c r="C405" i="1"/>
  <c r="H404" i="1"/>
  <c r="D404" i="1"/>
  <c r="C404" i="1"/>
  <c r="G404" i="1" s="1"/>
  <c r="D401" i="1"/>
  <c r="C401" i="1"/>
  <c r="H401" i="1" s="1"/>
  <c r="G400" i="1"/>
  <c r="D400" i="1"/>
  <c r="C400" i="1"/>
  <c r="H400" i="1" s="1"/>
  <c r="D399" i="1"/>
  <c r="G399" i="1" s="1"/>
  <c r="C399" i="1"/>
  <c r="D398" i="1"/>
  <c r="C398" i="1"/>
  <c r="H398" i="1" s="1"/>
  <c r="D397" i="1"/>
  <c r="C397" i="1"/>
  <c r="G396" i="1"/>
  <c r="D396" i="1"/>
  <c r="C396" i="1"/>
  <c r="H396" i="1" s="1"/>
  <c r="G395" i="1"/>
  <c r="C395" i="1"/>
  <c r="H395" i="1" s="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C351" i="1"/>
  <c r="D350" i="1"/>
  <c r="C350" i="1"/>
  <c r="G350" i="1" s="1"/>
  <c r="H349" i="1"/>
  <c r="D349" i="1"/>
  <c r="C349" i="1"/>
  <c r="G349" i="1" s="1"/>
  <c r="H348" i="1"/>
  <c r="D348" i="1"/>
  <c r="C348" i="1"/>
  <c r="G348" i="1" s="1"/>
  <c r="D347" i="1"/>
  <c r="C347" i="1"/>
  <c r="G347" i="1" s="1"/>
  <c r="C346" i="1"/>
  <c r="G344" i="1"/>
  <c r="D344" i="1"/>
  <c r="C344" i="1"/>
  <c r="H344" i="1" s="1"/>
  <c r="G343" i="1"/>
  <c r="D343" i="1"/>
  <c r="C343" i="1"/>
  <c r="H343" i="1" s="1"/>
  <c r="G342" i="1"/>
  <c r="D342" i="1"/>
  <c r="C342" i="1"/>
  <c r="H342" i="1" s="1"/>
  <c r="G341" i="1"/>
  <c r="D341" i="1"/>
  <c r="C341" i="1"/>
  <c r="H341" i="1" s="1"/>
  <c r="G340" i="1"/>
  <c r="D340" i="1"/>
  <c r="C340" i="1"/>
  <c r="H340" i="1" s="1"/>
  <c r="G339" i="1"/>
  <c r="C339" i="1"/>
  <c r="H339" i="1" s="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C307" i="1"/>
  <c r="C306" i="1"/>
  <c r="H305" i="1"/>
  <c r="D305" i="1"/>
  <c r="C305" i="1"/>
  <c r="G305" i="1" s="1"/>
  <c r="D304" i="1"/>
  <c r="C304" i="1"/>
  <c r="G304" i="1" s="1"/>
  <c r="D303" i="1"/>
  <c r="C303" i="1"/>
  <c r="G303" i="1" s="1"/>
  <c r="H302" i="1"/>
  <c r="D302" i="1"/>
  <c r="C302" i="1"/>
  <c r="G302" i="1" s="1"/>
  <c r="H301" i="1"/>
  <c r="D301" i="1"/>
  <c r="C301" i="1"/>
  <c r="G301" i="1" s="1"/>
  <c r="D300" i="1"/>
  <c r="C300" i="1"/>
  <c r="G300" i="1" s="1"/>
  <c r="D299" i="1"/>
  <c r="C299" i="1"/>
  <c r="G299" i="1" s="1"/>
  <c r="H298" i="1"/>
  <c r="D298" i="1"/>
  <c r="C298" i="1"/>
  <c r="G298" i="1" s="1"/>
  <c r="H297" i="1"/>
  <c r="D297" i="1"/>
  <c r="C297" i="1"/>
  <c r="G297" i="1" s="1"/>
  <c r="D296" i="1"/>
  <c r="C296" i="1"/>
  <c r="G296" i="1" s="1"/>
  <c r="D295" i="1"/>
  <c r="C295" i="1"/>
  <c r="G295" i="1" s="1"/>
  <c r="H294" i="1"/>
  <c r="D294" i="1"/>
  <c r="C294" i="1"/>
  <c r="G294" i="1" s="1"/>
  <c r="D292" i="1"/>
  <c r="C292" i="1"/>
  <c r="G292" i="1" s="1"/>
  <c r="H291" i="1"/>
  <c r="D291" i="1"/>
  <c r="C291" i="1"/>
  <c r="G291" i="1" s="1"/>
  <c r="H290" i="1"/>
  <c r="D290" i="1"/>
  <c r="C290" i="1"/>
  <c r="D289" i="1"/>
  <c r="C289" i="1"/>
  <c r="G289" i="1" s="1"/>
  <c r="D288" i="1"/>
  <c r="C288" i="1"/>
  <c r="G288" i="1" s="1"/>
  <c r="D284" i="1"/>
  <c r="C284" i="1"/>
  <c r="G284" i="1" s="1"/>
  <c r="D283" i="1"/>
  <c r="C283" i="1"/>
  <c r="G283" i="1" s="1"/>
  <c r="H282" i="1"/>
  <c r="D282" i="1"/>
  <c r="C282" i="1"/>
  <c r="G282" i="1" s="1"/>
  <c r="H281" i="1"/>
  <c r="D281" i="1"/>
  <c r="C281" i="1"/>
  <c r="G281" i="1" s="1"/>
  <c r="D280" i="1"/>
  <c r="C280" i="1"/>
  <c r="G280" i="1" s="1"/>
  <c r="D279" i="1"/>
  <c r="C279" i="1"/>
  <c r="G279" i="1" s="1"/>
  <c r="H278" i="1"/>
  <c r="D278" i="1"/>
  <c r="C278" i="1"/>
  <c r="G278" i="1" s="1"/>
  <c r="H277" i="1"/>
  <c r="D277" i="1"/>
  <c r="C277" i="1"/>
  <c r="G277" i="1" s="1"/>
  <c r="D276" i="1"/>
  <c r="C276" i="1"/>
  <c r="G276" i="1" s="1"/>
  <c r="D275" i="1"/>
  <c r="C275" i="1"/>
  <c r="G275" i="1" s="1"/>
  <c r="H274" i="1"/>
  <c r="D274" i="1"/>
  <c r="C274" i="1"/>
  <c r="G274" i="1" s="1"/>
  <c r="H273" i="1"/>
  <c r="D273" i="1"/>
  <c r="C273" i="1"/>
  <c r="G273" i="1" s="1"/>
  <c r="D272" i="1"/>
  <c r="C272" i="1"/>
  <c r="G272" i="1" s="1"/>
  <c r="D271" i="1"/>
  <c r="C271" i="1"/>
  <c r="G271" i="1" s="1"/>
  <c r="H270" i="1"/>
  <c r="D270" i="1"/>
  <c r="C270" i="1"/>
  <c r="G270" i="1" s="1"/>
  <c r="H269" i="1"/>
  <c r="D269" i="1"/>
  <c r="C269" i="1"/>
  <c r="G269" i="1" s="1"/>
  <c r="D268" i="1"/>
  <c r="C268" i="1"/>
  <c r="G268" i="1" s="1"/>
  <c r="D267" i="1"/>
  <c r="C267" i="1"/>
  <c r="G267" i="1" s="1"/>
  <c r="H266" i="1"/>
  <c r="D266" i="1"/>
  <c r="C266" i="1"/>
  <c r="G266" i="1" s="1"/>
  <c r="H265" i="1"/>
  <c r="D265" i="1"/>
  <c r="C265" i="1"/>
  <c r="G265" i="1" s="1"/>
  <c r="D264" i="1"/>
  <c r="C264" i="1"/>
  <c r="G264" i="1" s="1"/>
  <c r="D263" i="1"/>
  <c r="C263" i="1"/>
  <c r="G263" i="1" s="1"/>
  <c r="H262" i="1"/>
  <c r="D262" i="1"/>
  <c r="C262" i="1"/>
  <c r="G262" i="1" s="1"/>
  <c r="H261" i="1"/>
  <c r="D261" i="1"/>
  <c r="C261" i="1"/>
  <c r="G261" i="1" s="1"/>
  <c r="D260" i="1"/>
  <c r="H258" i="1"/>
  <c r="D258" i="1"/>
  <c r="C258" i="1"/>
  <c r="G258" i="1" s="1"/>
  <c r="D257" i="1"/>
  <c r="C257" i="1"/>
  <c r="G257" i="1" s="1"/>
  <c r="D256" i="1"/>
  <c r="C256" i="1"/>
  <c r="C255" i="1"/>
  <c r="H254" i="1"/>
  <c r="D254" i="1"/>
  <c r="C254" i="1"/>
  <c r="G254" i="1" s="1"/>
  <c r="D253" i="1"/>
  <c r="C253" i="1"/>
  <c r="G253" i="1" s="1"/>
  <c r="D252" i="1"/>
  <c r="C252" i="1"/>
  <c r="G252" i="1" s="1"/>
  <c r="H251" i="1"/>
  <c r="D251" i="1"/>
  <c r="C251" i="1"/>
  <c r="G251" i="1" s="1"/>
  <c r="H250" i="1"/>
  <c r="D250" i="1"/>
  <c r="C250" i="1"/>
  <c r="G250" i="1" s="1"/>
  <c r="D249" i="1"/>
  <c r="C249" i="1"/>
  <c r="G249" i="1" s="1"/>
  <c r="H247" i="1"/>
  <c r="D247" i="1"/>
  <c r="C247" i="1"/>
  <c r="G247" i="1" s="1"/>
  <c r="H246" i="1"/>
  <c r="D246" i="1"/>
  <c r="C246" i="1"/>
  <c r="G246" i="1" s="1"/>
  <c r="D245" i="1"/>
  <c r="C245" i="1"/>
  <c r="G245" i="1" s="1"/>
  <c r="D244" i="1"/>
  <c r="C244" i="1"/>
  <c r="G244" i="1" s="1"/>
  <c r="H243" i="1"/>
  <c r="D243" i="1"/>
  <c r="C243" i="1"/>
  <c r="G243" i="1" s="1"/>
  <c r="H242" i="1"/>
  <c r="D242" i="1"/>
  <c r="C242" i="1"/>
  <c r="G242" i="1" s="1"/>
  <c r="D241" i="1"/>
  <c r="C241" i="1"/>
  <c r="G241" i="1" s="1"/>
  <c r="D240" i="1"/>
  <c r="C240" i="1"/>
  <c r="G240" i="1" s="1"/>
  <c r="H239" i="1"/>
  <c r="D239" i="1"/>
  <c r="C239" i="1"/>
  <c r="G239" i="1" s="1"/>
  <c r="H238" i="1"/>
  <c r="D238" i="1"/>
  <c r="C238" i="1"/>
  <c r="G238" i="1" s="1"/>
  <c r="D237" i="1"/>
  <c r="C237" i="1"/>
  <c r="G237" i="1" s="1"/>
  <c r="D236" i="1"/>
  <c r="C236" i="1"/>
  <c r="G236" i="1" s="1"/>
  <c r="H235" i="1"/>
  <c r="D235" i="1"/>
  <c r="C235" i="1"/>
  <c r="G235" i="1" s="1"/>
  <c r="H234" i="1"/>
  <c r="D234" i="1"/>
  <c r="C234" i="1"/>
  <c r="G234" i="1" s="1"/>
  <c r="D233" i="1"/>
  <c r="C233" i="1"/>
  <c r="G233" i="1" s="1"/>
  <c r="D232" i="1"/>
  <c r="C232" i="1"/>
  <c r="G232" i="1" s="1"/>
  <c r="H231" i="1"/>
  <c r="D231" i="1"/>
  <c r="C231" i="1"/>
  <c r="G231" i="1" s="1"/>
  <c r="H230" i="1"/>
  <c r="D230" i="1"/>
  <c r="C230" i="1"/>
  <c r="G230" i="1" s="1"/>
  <c r="D229" i="1"/>
  <c r="C229" i="1"/>
  <c r="G229" i="1" s="1"/>
  <c r="D228" i="1"/>
  <c r="C228" i="1"/>
  <c r="G228" i="1" s="1"/>
  <c r="D227" i="1"/>
  <c r="C227" i="1"/>
  <c r="G227" i="1" s="1"/>
  <c r="H226" i="1"/>
  <c r="D226" i="1"/>
  <c r="C226" i="1"/>
  <c r="G226" i="1" s="1"/>
  <c r="D225" i="1"/>
  <c r="C225" i="1"/>
  <c r="G225" i="1" s="1"/>
  <c r="D224" i="1"/>
  <c r="C224" i="1"/>
  <c r="G224" i="1" s="1"/>
  <c r="H223" i="1"/>
  <c r="D223" i="1"/>
  <c r="C223" i="1"/>
  <c r="G223" i="1" s="1"/>
  <c r="H222" i="1"/>
  <c r="D222" i="1"/>
  <c r="C222" i="1"/>
  <c r="G222" i="1" s="1"/>
  <c r="D221" i="1"/>
  <c r="C221" i="1"/>
  <c r="G221" i="1" s="1"/>
  <c r="D220" i="1"/>
  <c r="C220" i="1"/>
  <c r="G220" i="1" s="1"/>
  <c r="H219" i="1"/>
  <c r="D219" i="1"/>
  <c r="C219" i="1"/>
  <c r="G219" i="1" s="1"/>
  <c r="D218" i="1"/>
  <c r="C218" i="1"/>
  <c r="G218" i="1" s="1"/>
  <c r="D217" i="1"/>
  <c r="C217" i="1"/>
  <c r="G217" i="1" s="1"/>
  <c r="D216" i="1"/>
  <c r="C216" i="1"/>
  <c r="G216" i="1" s="1"/>
  <c r="D215" i="1"/>
  <c r="C215" i="1"/>
  <c r="G215" i="1" s="1"/>
  <c r="D214" i="1"/>
  <c r="H214" i="1" s="1"/>
  <c r="C214" i="1"/>
  <c r="D213" i="1"/>
  <c r="C213" i="1"/>
  <c r="G213" i="1" s="1"/>
  <c r="D212" i="1"/>
  <c r="C212" i="1"/>
  <c r="D211" i="1"/>
  <c r="D210" i="1"/>
  <c r="H210" i="1" s="1"/>
  <c r="C210" i="1"/>
  <c r="D209" i="1"/>
  <c r="C209" i="1"/>
  <c r="G209" i="1" s="1"/>
  <c r="D208" i="1"/>
  <c r="C208" i="1"/>
  <c r="G208" i="1" s="1"/>
  <c r="D207" i="1"/>
  <c r="C207" i="1"/>
  <c r="D206" i="1"/>
  <c r="C206" i="1"/>
  <c r="D205" i="1"/>
  <c r="C205" i="1"/>
  <c r="G205" i="1" s="1"/>
  <c r="D204" i="1"/>
  <c r="C204" i="1"/>
  <c r="G204" i="1" s="1"/>
  <c r="H203" i="1"/>
  <c r="D203" i="1"/>
  <c r="C203" i="1"/>
  <c r="G203" i="1" s="1"/>
  <c r="H202" i="1"/>
  <c r="D202" i="1"/>
  <c r="C202" i="1"/>
  <c r="G202" i="1" s="1"/>
  <c r="D201" i="1"/>
  <c r="C201" i="1"/>
  <c r="D200" i="1"/>
  <c r="C200" i="1"/>
  <c r="G200" i="1" s="1"/>
  <c r="H199" i="1"/>
  <c r="D199" i="1"/>
  <c r="C199" i="1"/>
  <c r="G199" i="1" s="1"/>
  <c r="D198" i="1"/>
  <c r="C198" i="1"/>
  <c r="G198" i="1" s="1"/>
  <c r="D197" i="1"/>
  <c r="C197" i="1"/>
  <c r="G197" i="1" s="1"/>
  <c r="D196" i="1"/>
  <c r="C196" i="1"/>
  <c r="G196" i="1" s="1"/>
  <c r="H195" i="1"/>
  <c r="D195" i="1"/>
  <c r="C195" i="1"/>
  <c r="G195" i="1" s="1"/>
  <c r="H194" i="1"/>
  <c r="D194" i="1"/>
  <c r="C194" i="1"/>
  <c r="G194" i="1" s="1"/>
  <c r="D193" i="1"/>
  <c r="C193" i="1"/>
  <c r="G193" i="1" s="1"/>
  <c r="D191" i="1"/>
  <c r="C191" i="1"/>
  <c r="H190" i="1"/>
  <c r="D190" i="1"/>
  <c r="C190" i="1"/>
  <c r="G190" i="1" s="1"/>
  <c r="D189" i="1"/>
  <c r="C189" i="1"/>
  <c r="D188" i="1"/>
  <c r="C188" i="1"/>
  <c r="G188" i="1" s="1"/>
  <c r="D187" i="1"/>
  <c r="C187" i="1"/>
  <c r="G187" i="1" s="1"/>
  <c r="D186" i="1"/>
  <c r="C186" i="1"/>
  <c r="D185" i="1"/>
  <c r="C185" i="1"/>
  <c r="D184" i="1"/>
  <c r="C184" i="1"/>
  <c r="D183" i="1"/>
  <c r="H183" i="1" s="1"/>
  <c r="C183" i="1"/>
  <c r="H182" i="1"/>
  <c r="D182" i="1"/>
  <c r="C182" i="1"/>
  <c r="G182" i="1" s="1"/>
  <c r="D181" i="1"/>
  <c r="C181" i="1"/>
  <c r="D180" i="1"/>
  <c r="C180" i="1"/>
  <c r="H179" i="1"/>
  <c r="D179" i="1"/>
  <c r="C179" i="1"/>
  <c r="G179" i="1" s="1"/>
  <c r="H178" i="1"/>
  <c r="G178" i="1"/>
  <c r="D178" i="1"/>
  <c r="C178" i="1"/>
  <c r="D177" i="1"/>
  <c r="H177" i="1" s="1"/>
  <c r="C177" i="1"/>
  <c r="H176" i="1"/>
  <c r="D176" i="1"/>
  <c r="C176" i="1"/>
  <c r="G176" i="1" s="1"/>
  <c r="D175" i="1"/>
  <c r="H175" i="1" s="1"/>
  <c r="C175" i="1"/>
  <c r="H174" i="1"/>
  <c r="D174" i="1"/>
  <c r="C174" i="1"/>
  <c r="G174" i="1" s="1"/>
  <c r="D173" i="1"/>
  <c r="C173" i="1"/>
  <c r="D172" i="1"/>
  <c r="H172" i="1" s="1"/>
  <c r="C172" i="1"/>
  <c r="H171" i="1"/>
  <c r="G171" i="1"/>
  <c r="D171" i="1"/>
  <c r="C171" i="1"/>
  <c r="H170" i="1"/>
  <c r="D170" i="1"/>
  <c r="C170" i="1"/>
  <c r="G170" i="1" s="1"/>
  <c r="G169" i="1"/>
  <c r="D169" i="1"/>
  <c r="H169" i="1" s="1"/>
  <c r="C169" i="1"/>
  <c r="D168" i="1"/>
  <c r="H168" i="1" s="1"/>
  <c r="C168" i="1"/>
  <c r="H167" i="1"/>
  <c r="G167" i="1"/>
  <c r="D167" i="1"/>
  <c r="C167" i="1"/>
  <c r="D166" i="1"/>
  <c r="C166" i="1"/>
  <c r="D165" i="1"/>
  <c r="C165" i="1"/>
  <c r="D164" i="1"/>
  <c r="C164" i="1"/>
  <c r="G163" i="1"/>
  <c r="D163" i="1"/>
  <c r="C163" i="1"/>
  <c r="H163" i="1" s="1"/>
  <c r="D162" i="1"/>
  <c r="H162" i="1" s="1"/>
  <c r="C162" i="1"/>
  <c r="D161" i="1"/>
  <c r="C161" i="1"/>
  <c r="D160" i="1"/>
  <c r="C160" i="1"/>
  <c r="H158" i="1"/>
  <c r="G158" i="1"/>
  <c r="D158" i="1"/>
  <c r="C158" i="1"/>
  <c r="D157" i="1"/>
  <c r="C157" i="1"/>
  <c r="H156" i="1"/>
  <c r="G156" i="1"/>
  <c r="D156" i="1"/>
  <c r="C156" i="1"/>
  <c r="D155" i="1"/>
  <c r="C155" i="1"/>
  <c r="D154" i="1"/>
  <c r="C154" i="1"/>
  <c r="H153" i="1"/>
  <c r="G153" i="1"/>
  <c r="D153" i="1"/>
  <c r="C153" i="1"/>
  <c r="H152" i="1"/>
  <c r="D152" i="1"/>
  <c r="C152" i="1"/>
  <c r="G152" i="1" s="1"/>
  <c r="H151" i="1"/>
  <c r="G151" i="1"/>
  <c r="D151" i="1"/>
  <c r="C151" i="1"/>
  <c r="G150" i="1"/>
  <c r="D150" i="1"/>
  <c r="C150" i="1"/>
  <c r="H150" i="1" s="1"/>
  <c r="D149" i="1"/>
  <c r="G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D126" i="1"/>
  <c r="C126" i="1"/>
  <c r="G126" i="1" s="1"/>
  <c r="H125" i="1"/>
  <c r="G125" i="1"/>
  <c r="D125" i="1"/>
  <c r="C125" i="1"/>
  <c r="H124" i="1"/>
  <c r="D124" i="1"/>
  <c r="C124" i="1"/>
  <c r="G124" i="1" s="1"/>
  <c r="H123" i="1"/>
  <c r="G123" i="1"/>
  <c r="D123" i="1"/>
  <c r="C123" i="1"/>
  <c r="H122" i="1"/>
  <c r="G122" i="1"/>
  <c r="D122" i="1"/>
  <c r="C122" i="1"/>
  <c r="H121" i="1"/>
  <c r="G121" i="1"/>
  <c r="D121" i="1"/>
  <c r="C121" i="1"/>
  <c r="H120" i="1"/>
  <c r="D120" i="1"/>
  <c r="C120" i="1"/>
  <c r="G120" i="1" s="1"/>
  <c r="H119" i="1"/>
  <c r="G119" i="1"/>
  <c r="D119" i="1"/>
  <c r="C119" i="1"/>
  <c r="D118" i="1"/>
  <c r="H118" i="1" s="1"/>
  <c r="C118" i="1"/>
  <c r="H117" i="1"/>
  <c r="D117" i="1"/>
  <c r="C117" i="1"/>
  <c r="G117" i="1" s="1"/>
  <c r="D116" i="1"/>
  <c r="G116" i="1" s="1"/>
  <c r="C116" i="1"/>
  <c r="H115" i="1"/>
  <c r="G115" i="1"/>
  <c r="D115" i="1"/>
  <c r="C115" i="1"/>
  <c r="H114" i="1"/>
  <c r="G114" i="1"/>
  <c r="D114" i="1"/>
  <c r="C114" i="1"/>
  <c r="D113" i="1"/>
  <c r="C113" i="1"/>
  <c r="H112" i="1"/>
  <c r="G112" i="1"/>
  <c r="D112" i="1"/>
  <c r="C112" i="1"/>
  <c r="D111" i="1"/>
  <c r="H111" i="1" s="1"/>
  <c r="C111" i="1"/>
  <c r="D110" i="1"/>
  <c r="C110" i="1"/>
  <c r="G110" i="1" s="1"/>
  <c r="H109" i="1"/>
  <c r="G109" i="1"/>
  <c r="D109" i="1"/>
  <c r="C109" i="1"/>
  <c r="D108" i="1"/>
  <c r="C108" i="1"/>
  <c r="D107" i="1"/>
  <c r="H107" i="1" s="1"/>
  <c r="C107" i="1"/>
  <c r="D106" i="1"/>
  <c r="H106" i="1" s="1"/>
  <c r="C106" i="1"/>
  <c r="D105" i="1"/>
  <c r="C105" i="1"/>
  <c r="D104" i="1"/>
  <c r="H104" i="1" s="1"/>
  <c r="C104" i="1"/>
  <c r="D103" i="1"/>
  <c r="C103" i="1"/>
  <c r="D101" i="1"/>
  <c r="H101" i="1" s="1"/>
  <c r="C101" i="1"/>
  <c r="D100" i="1"/>
  <c r="G100" i="1" s="1"/>
  <c r="C100" i="1"/>
  <c r="D99" i="1"/>
  <c r="H99" i="1" s="1"/>
  <c r="C99" i="1"/>
  <c r="D98" i="1"/>
  <c r="G98" i="1" s="1"/>
  <c r="C98" i="1"/>
  <c r="D97" i="1"/>
  <c r="H97" i="1" s="1"/>
  <c r="C97" i="1"/>
  <c r="D96" i="1"/>
  <c r="H96" i="1" s="1"/>
  <c r="C96" i="1"/>
  <c r="D95" i="1"/>
  <c r="H95" i="1" s="1"/>
  <c r="C95" i="1"/>
  <c r="D94" i="1"/>
  <c r="H94" i="1" s="1"/>
  <c r="C94" i="1"/>
  <c r="D93" i="1"/>
  <c r="H93" i="1" s="1"/>
  <c r="C93" i="1"/>
  <c r="D92" i="1"/>
  <c r="G92" i="1" s="1"/>
  <c r="C92" i="1"/>
  <c r="D91" i="1"/>
  <c r="H91" i="1" s="1"/>
  <c r="C91" i="1"/>
  <c r="D90" i="1"/>
  <c r="C90" i="1"/>
  <c r="D89" i="1"/>
  <c r="C89" i="1"/>
  <c r="D88" i="1"/>
  <c r="H88" i="1" s="1"/>
  <c r="C88" i="1"/>
  <c r="D87" i="1"/>
  <c r="C87" i="1"/>
  <c r="D86" i="1"/>
  <c r="H86" i="1" s="1"/>
  <c r="C86" i="1"/>
  <c r="D85" i="1"/>
  <c r="H85" i="1" s="1"/>
  <c r="C85" i="1"/>
  <c r="D84" i="1"/>
  <c r="H84" i="1" s="1"/>
  <c r="C84" i="1"/>
  <c r="D83" i="1"/>
  <c r="H83" i="1" s="1"/>
  <c r="C83" i="1"/>
  <c r="D82" i="1"/>
  <c r="H82" i="1" s="1"/>
  <c r="C82" i="1"/>
  <c r="D81" i="1"/>
  <c r="C81" i="1"/>
  <c r="D80" i="1"/>
  <c r="H80" i="1" s="1"/>
  <c r="C80" i="1"/>
  <c r="D79" i="1"/>
  <c r="C79" i="1"/>
  <c r="D78" i="1"/>
  <c r="D77" i="1"/>
  <c r="G77" i="1" s="1"/>
  <c r="C77" i="1"/>
  <c r="D76" i="1"/>
  <c r="H76" i="1" s="1"/>
  <c r="C76" i="1"/>
  <c r="D75" i="1"/>
  <c r="G75" i="1" s="1"/>
  <c r="C75" i="1"/>
  <c r="D74" i="1"/>
  <c r="H74" i="1" s="1"/>
  <c r="C74" i="1"/>
  <c r="D73" i="1"/>
  <c r="H73" i="1" s="1"/>
  <c r="C73" i="1"/>
  <c r="D72" i="1"/>
  <c r="C72" i="1"/>
  <c r="D71" i="1"/>
  <c r="H71" i="1" s="1"/>
  <c r="C71" i="1"/>
  <c r="D70" i="1"/>
  <c r="C70" i="1"/>
  <c r="D69" i="1"/>
  <c r="G69" i="1" s="1"/>
  <c r="C69" i="1"/>
  <c r="D68" i="1"/>
  <c r="H68" i="1" s="1"/>
  <c r="C68" i="1"/>
  <c r="D67" i="1"/>
  <c r="H67" i="1" s="1"/>
  <c r="C67" i="1"/>
  <c r="D66" i="1"/>
  <c r="H66" i="1" s="1"/>
  <c r="C66" i="1"/>
  <c r="D65" i="1"/>
  <c r="G65" i="1" s="1"/>
  <c r="C65" i="1"/>
  <c r="D64" i="1"/>
  <c r="H64" i="1" s="1"/>
  <c r="C64" i="1"/>
  <c r="D63" i="1"/>
  <c r="G63" i="1" s="1"/>
  <c r="C63" i="1"/>
  <c r="D62" i="1"/>
  <c r="H62" i="1" s="1"/>
  <c r="C62" i="1"/>
  <c r="D61" i="1"/>
  <c r="H61" i="1" s="1"/>
  <c r="C61" i="1"/>
  <c r="D60" i="1"/>
  <c r="G60" i="1" s="1"/>
  <c r="C60" i="1"/>
  <c r="D59" i="1"/>
  <c r="C59" i="1"/>
  <c r="D58" i="1"/>
  <c r="C58" i="1"/>
  <c r="D57" i="1"/>
  <c r="C57" i="1"/>
  <c r="D56" i="1"/>
  <c r="G56" i="1" s="1"/>
  <c r="C56" i="1"/>
  <c r="D55" i="1"/>
  <c r="C55" i="1"/>
  <c r="D54" i="1"/>
  <c r="G54" i="1" s="1"/>
  <c r="C54" i="1"/>
  <c r="D53" i="1"/>
  <c r="H53" i="1" s="1"/>
  <c r="C53" i="1"/>
  <c r="D52" i="1"/>
  <c r="H52" i="1" s="1"/>
  <c r="C52" i="1"/>
  <c r="D51" i="1"/>
  <c r="H51" i="1" s="1"/>
  <c r="C51" i="1"/>
  <c r="D50" i="1"/>
  <c r="H50" i="1" s="1"/>
  <c r="C50" i="1"/>
  <c r="D49" i="1"/>
  <c r="H49" i="1" s="1"/>
  <c r="C49" i="1"/>
  <c r="D48" i="1"/>
  <c r="G48" i="1" s="1"/>
  <c r="C48" i="1"/>
  <c r="D47" i="1"/>
  <c r="H47" i="1" s="1"/>
  <c r="C47" i="1"/>
  <c r="D45" i="1"/>
  <c r="H45" i="1" s="1"/>
  <c r="C45" i="1"/>
  <c r="D44" i="1"/>
  <c r="H44" i="1" s="1"/>
  <c r="C44" i="1"/>
  <c r="D43" i="1"/>
  <c r="H43" i="1" s="1"/>
  <c r="C43" i="1"/>
  <c r="D42" i="1"/>
  <c r="H42" i="1" s="1"/>
  <c r="C42" i="1"/>
  <c r="D41" i="1"/>
  <c r="H41" i="1" s="1"/>
  <c r="C41" i="1"/>
  <c r="D40" i="1"/>
  <c r="D39" i="1"/>
  <c r="H39" i="1" s="1"/>
  <c r="C39" i="1"/>
  <c r="D38" i="1"/>
  <c r="G38" i="1" s="1"/>
  <c r="C38" i="1"/>
  <c r="D37" i="1"/>
  <c r="H37" i="1" s="1"/>
  <c r="C37" i="1"/>
  <c r="D36" i="1"/>
  <c r="H36" i="1" s="1"/>
  <c r="C36" i="1"/>
  <c r="D35" i="1"/>
  <c r="H35" i="1" s="1"/>
  <c r="C35" i="1"/>
  <c r="D34" i="1"/>
  <c r="H34" i="1" s="1"/>
  <c r="C34" i="1"/>
  <c r="D33" i="1"/>
  <c r="H33" i="1" s="1"/>
  <c r="C33" i="1"/>
  <c r="D32" i="1"/>
  <c r="G32" i="1" s="1"/>
  <c r="C32" i="1"/>
  <c r="D31" i="1"/>
  <c r="H31" i="1" s="1"/>
  <c r="C31" i="1"/>
  <c r="D30" i="1"/>
  <c r="H30" i="1" s="1"/>
  <c r="C30" i="1"/>
  <c r="D29" i="1"/>
  <c r="H29" i="1" s="1"/>
  <c r="C29" i="1"/>
  <c r="D28" i="1"/>
  <c r="H28" i="1" s="1"/>
  <c r="C28" i="1"/>
  <c r="D27" i="1"/>
  <c r="C27" i="1"/>
  <c r="D26" i="1"/>
  <c r="G26" i="1" s="1"/>
  <c r="C26" i="1"/>
  <c r="D25" i="1"/>
  <c r="C25" i="1"/>
  <c r="D24" i="1"/>
  <c r="H24" i="1" s="1"/>
  <c r="C24" i="1"/>
  <c r="D23" i="1"/>
  <c r="C23" i="1"/>
  <c r="D22" i="1"/>
  <c r="H22" i="1" s="1"/>
  <c r="C22" i="1"/>
  <c r="D21" i="1"/>
  <c r="H21" i="1" s="1"/>
  <c r="C21" i="1"/>
  <c r="D20" i="1"/>
  <c r="H20" i="1" s="1"/>
  <c r="C20" i="1"/>
  <c r="D19" i="1"/>
  <c r="C19" i="1"/>
  <c r="D18" i="1"/>
  <c r="H18" i="1" s="1"/>
  <c r="C18" i="1"/>
  <c r="D17" i="1"/>
  <c r="H17" i="1" s="1"/>
  <c r="C17" i="1"/>
  <c r="D16" i="1"/>
  <c r="G16" i="1" s="1"/>
  <c r="C16" i="1"/>
  <c r="D15" i="1"/>
  <c r="H15" i="1" s="1"/>
  <c r="C15" i="1"/>
  <c r="D14" i="1"/>
  <c r="G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C4" i="1"/>
  <c r="H631" i="1" l="1"/>
  <c r="G290" i="1"/>
  <c r="G405" i="1"/>
  <c r="G413" i="1"/>
  <c r="F418" i="4"/>
  <c r="G411" i="1"/>
  <c r="G412" i="1"/>
  <c r="H632" i="1"/>
  <c r="E273" i="9"/>
  <c r="B273" i="9" s="1"/>
  <c r="H1217" i="1"/>
  <c r="H643" i="1"/>
  <c r="G641" i="1"/>
  <c r="H1576" i="1"/>
  <c r="G1576" i="1"/>
  <c r="H1577" i="1"/>
  <c r="G1500" i="1"/>
  <c r="H1509" i="1"/>
  <c r="C1501" i="1"/>
  <c r="G1501" i="1" s="1"/>
  <c r="C1483" i="1"/>
  <c r="G1481" i="1"/>
  <c r="H1481" i="1"/>
  <c r="H1485" i="1"/>
  <c r="G1484" i="1"/>
  <c r="G1480" i="1"/>
  <c r="H1461" i="1"/>
  <c r="H1454" i="1"/>
  <c r="G1466" i="1"/>
  <c r="I1466" i="1" s="1"/>
  <c r="E22" i="7"/>
  <c r="D1453" i="1" s="1"/>
  <c r="G1462" i="1"/>
  <c r="I1462" i="1" s="1"/>
  <c r="G1461" i="1"/>
  <c r="D22" i="7"/>
  <c r="H30" i="3" s="1"/>
  <c r="G1451" i="1"/>
  <c r="I1451" i="1"/>
  <c r="H1447" i="1"/>
  <c r="I1447" i="1" s="1"/>
  <c r="E6" i="7"/>
  <c r="J1445" i="1"/>
  <c r="G1445" i="1"/>
  <c r="H1445" i="1"/>
  <c r="G1434" i="1"/>
  <c r="H1412" i="1"/>
  <c r="G1409" i="1"/>
  <c r="G1410" i="1"/>
  <c r="G1405" i="1"/>
  <c r="F107" i="6"/>
  <c r="G1402" i="1"/>
  <c r="H1400" i="1"/>
  <c r="H1382" i="1"/>
  <c r="G1376" i="1"/>
  <c r="F75" i="6"/>
  <c r="G1375" i="1"/>
  <c r="G1369" i="1"/>
  <c r="G1355" i="1"/>
  <c r="G1348" i="1"/>
  <c r="G1349" i="1"/>
  <c r="F43" i="6"/>
  <c r="H1368" i="1"/>
  <c r="G1322" i="1"/>
  <c r="H1324" i="1"/>
  <c r="H1328" i="1"/>
  <c r="H1301" i="1"/>
  <c r="H1300" i="1"/>
  <c r="G1302" i="1"/>
  <c r="H1315" i="1"/>
  <c r="G1313" i="1"/>
  <c r="G1310" i="1"/>
  <c r="E5" i="6"/>
  <c r="F13" i="6"/>
  <c r="G1308" i="1"/>
  <c r="F6" i="6"/>
  <c r="G1244" i="1"/>
  <c r="D1223" i="1"/>
  <c r="H1226" i="1"/>
  <c r="G1275" i="1"/>
  <c r="H1266" i="1"/>
  <c r="H1264" i="1"/>
  <c r="H1263" i="1"/>
  <c r="H1240" i="1"/>
  <c r="F239" i="5"/>
  <c r="H1232" i="1"/>
  <c r="H1227" i="1"/>
  <c r="E280" i="9"/>
  <c r="B280" i="9" s="1"/>
  <c r="F246" i="5"/>
  <c r="F242" i="5"/>
  <c r="H1184" i="1"/>
  <c r="F177" i="5"/>
  <c r="G1163" i="1"/>
  <c r="G1156" i="1"/>
  <c r="H1155" i="1"/>
  <c r="H1154" i="1"/>
  <c r="G1148" i="1"/>
  <c r="F170" i="5"/>
  <c r="G1124" i="1"/>
  <c r="H1136" i="1"/>
  <c r="G1125" i="1"/>
  <c r="F146" i="5"/>
  <c r="G1062" i="1"/>
  <c r="G1054" i="1"/>
  <c r="H1050" i="1"/>
  <c r="G1033" i="1"/>
  <c r="G1032" i="1"/>
  <c r="G1030" i="1"/>
  <c r="G1028" i="1"/>
  <c r="H1027" i="1"/>
  <c r="G1025" i="1"/>
  <c r="F45" i="5"/>
  <c r="G1024" i="1"/>
  <c r="H1019" i="1"/>
  <c r="F29" i="5"/>
  <c r="G1008" i="1"/>
  <c r="G1002" i="1"/>
  <c r="G999" i="1"/>
  <c r="F19" i="5"/>
  <c r="G996" i="1"/>
  <c r="E12" i="5"/>
  <c r="D990" i="1" s="1"/>
  <c r="G993" i="1"/>
  <c r="H989" i="1"/>
  <c r="H986" i="1"/>
  <c r="H988" i="1"/>
  <c r="F8" i="5"/>
  <c r="E22" i="9"/>
  <c r="B22" i="9" s="1"/>
  <c r="G946" i="1"/>
  <c r="E143" i="9"/>
  <c r="B143" i="9" s="1"/>
  <c r="E67" i="9"/>
  <c r="B67" i="9" s="1"/>
  <c r="E53" i="9"/>
  <c r="B53" i="9" s="1"/>
  <c r="F221" i="9"/>
  <c r="B221" i="9" s="1"/>
  <c r="F219" i="9"/>
  <c r="G713" i="1"/>
  <c r="G711" i="1"/>
  <c r="E40" i="9"/>
  <c r="B40" i="9" s="1"/>
  <c r="E27" i="9"/>
  <c r="B27" i="9" s="1"/>
  <c r="G658" i="1"/>
  <c r="H655" i="1"/>
  <c r="E25" i="9"/>
  <c r="B25" i="9" s="1"/>
  <c r="H653" i="1"/>
  <c r="F214" i="9"/>
  <c r="G649" i="1"/>
  <c r="H648" i="1"/>
  <c r="E21" i="9"/>
  <c r="B21" i="9" s="1"/>
  <c r="G644" i="1"/>
  <c r="G643" i="1"/>
  <c r="H642" i="1"/>
  <c r="H645" i="1"/>
  <c r="G599" i="1"/>
  <c r="G600" i="1"/>
  <c r="F402" i="4"/>
  <c r="H397" i="1"/>
  <c r="H399" i="1"/>
  <c r="F391" i="4"/>
  <c r="E363" i="4"/>
  <c r="D358" i="1" s="1"/>
  <c r="F312" i="4"/>
  <c r="G260" i="1"/>
  <c r="E68" i="9"/>
  <c r="B68" i="9" s="1"/>
  <c r="F259" i="4"/>
  <c r="E252" i="4"/>
  <c r="D248" i="1" s="1"/>
  <c r="H248" i="1" s="1"/>
  <c r="G255" i="1"/>
  <c r="G256" i="1"/>
  <c r="G212" i="1"/>
  <c r="G214" i="1"/>
  <c r="E56" i="9"/>
  <c r="B56" i="9" s="1"/>
  <c r="G210" i="1"/>
  <c r="G207" i="1"/>
  <c r="G206" i="1"/>
  <c r="E196" i="4"/>
  <c r="D192" i="1" s="1"/>
  <c r="G201" i="1"/>
  <c r="F202" i="4"/>
  <c r="G191" i="1"/>
  <c r="G189" i="1"/>
  <c r="F188" i="4"/>
  <c r="G186" i="1"/>
  <c r="G184" i="1"/>
  <c r="G185" i="1"/>
  <c r="G183" i="1"/>
  <c r="G181" i="1"/>
  <c r="G180" i="1"/>
  <c r="F218" i="9"/>
  <c r="G177" i="1"/>
  <c r="G173" i="1"/>
  <c r="G175" i="1"/>
  <c r="G172" i="1"/>
  <c r="G168" i="1"/>
  <c r="H165" i="1"/>
  <c r="F169" i="4"/>
  <c r="H166" i="1"/>
  <c r="E163" i="4"/>
  <c r="D159" i="1" s="1"/>
  <c r="H164" i="1"/>
  <c r="G162" i="1"/>
  <c r="H161" i="1"/>
  <c r="F164" i="4"/>
  <c r="G160" i="1"/>
  <c r="H157" i="1"/>
  <c r="F159" i="4"/>
  <c r="H155" i="1"/>
  <c r="E152" i="4"/>
  <c r="D148" i="1" s="1"/>
  <c r="H154" i="1"/>
  <c r="E39" i="9"/>
  <c r="B39" i="9" s="1"/>
  <c r="H149" i="1"/>
  <c r="G118" i="1"/>
  <c r="H116" i="1"/>
  <c r="F120" i="4"/>
  <c r="H113" i="1"/>
  <c r="H108" i="1"/>
  <c r="E37" i="9"/>
  <c r="B37" i="9" s="1"/>
  <c r="G111" i="1"/>
  <c r="E34" i="9"/>
  <c r="B34" i="9" s="1"/>
  <c r="F74" i="4"/>
  <c r="E50" i="4"/>
  <c r="D46" i="1" s="1"/>
  <c r="E24" i="9"/>
  <c r="B24" i="9" s="1"/>
  <c r="F23" i="4"/>
  <c r="E7" i="4"/>
  <c r="D3" i="1" s="1"/>
  <c r="F8" i="4"/>
  <c r="C1423" i="1"/>
  <c r="H1409" i="1"/>
  <c r="H1410" i="1"/>
  <c r="C1401" i="1"/>
  <c r="H1376" i="1"/>
  <c r="H1369" i="1"/>
  <c r="G1368" i="1"/>
  <c r="H1348" i="1"/>
  <c r="H1349" i="1"/>
  <c r="C1337" i="1"/>
  <c r="H1322" i="1"/>
  <c r="C1307" i="1"/>
  <c r="G1300" i="1"/>
  <c r="G1301" i="1"/>
  <c r="G1273" i="1"/>
  <c r="G1240" i="1"/>
  <c r="G1232" i="1"/>
  <c r="E279" i="9"/>
  <c r="B279" i="9" s="1"/>
  <c r="C1223" i="1"/>
  <c r="D245" i="5"/>
  <c r="G1219" i="1"/>
  <c r="G1221" i="1"/>
  <c r="D238" i="5"/>
  <c r="G1216" i="1"/>
  <c r="G1217" i="1"/>
  <c r="H1163" i="1"/>
  <c r="C1157" i="1"/>
  <c r="F180" i="5"/>
  <c r="G1154" i="1"/>
  <c r="G1155" i="1"/>
  <c r="H1124" i="1"/>
  <c r="G1137" i="1"/>
  <c r="G1136" i="1"/>
  <c r="G1050" i="1"/>
  <c r="H1033" i="1"/>
  <c r="H1030" i="1"/>
  <c r="H1032" i="1"/>
  <c r="H1028" i="1"/>
  <c r="H1026" i="1"/>
  <c r="C1023" i="1"/>
  <c r="G1006" i="1"/>
  <c r="G1000" i="1"/>
  <c r="C997" i="1"/>
  <c r="G991" i="1"/>
  <c r="H991" i="1"/>
  <c r="G995" i="1"/>
  <c r="G989" i="1"/>
  <c r="G988" i="1"/>
  <c r="G986" i="1"/>
  <c r="G987" i="1"/>
  <c r="G878" i="1"/>
  <c r="E101" i="9"/>
  <c r="B101" i="9" s="1"/>
  <c r="G817" i="1"/>
  <c r="G812" i="1"/>
  <c r="H713" i="1"/>
  <c r="H711" i="1"/>
  <c r="H691" i="1"/>
  <c r="H662" i="1"/>
  <c r="G653" i="1"/>
  <c r="E274" i="9"/>
  <c r="B274" i="9" s="1"/>
  <c r="G647" i="1"/>
  <c r="G646" i="1"/>
  <c r="G642" i="1"/>
  <c r="G645" i="1"/>
  <c r="G154" i="1"/>
  <c r="G113" i="1"/>
  <c r="F495" i="4"/>
  <c r="G632" i="1"/>
  <c r="E484" i="4"/>
  <c r="D478" i="1" s="1"/>
  <c r="H478" i="1" s="1"/>
  <c r="G401" i="1"/>
  <c r="G398" i="1"/>
  <c r="G397" i="1"/>
  <c r="H255" i="1"/>
  <c r="C248" i="1"/>
  <c r="H227" i="1"/>
  <c r="H218" i="1"/>
  <c r="H215" i="1"/>
  <c r="H206" i="1"/>
  <c r="H207" i="1"/>
  <c r="H198" i="1"/>
  <c r="H191" i="1"/>
  <c r="H187" i="1"/>
  <c r="H186" i="1"/>
  <c r="H173" i="1"/>
  <c r="G165" i="1"/>
  <c r="G166" i="1"/>
  <c r="G164" i="1"/>
  <c r="G161" i="1"/>
  <c r="H160" i="1"/>
  <c r="G155" i="1"/>
  <c r="G157" i="1"/>
  <c r="D152" i="4"/>
  <c r="F153" i="4"/>
  <c r="G108" i="1"/>
  <c r="H110" i="1"/>
  <c r="H103" i="1"/>
  <c r="H105" i="1"/>
  <c r="H90" i="1"/>
  <c r="H87" i="1"/>
  <c r="G89" i="1"/>
  <c r="D82" i="4"/>
  <c r="H79" i="1"/>
  <c r="H81" i="1"/>
  <c r="H70" i="1"/>
  <c r="H72" i="1"/>
  <c r="H59" i="1"/>
  <c r="H58" i="1"/>
  <c r="H55" i="1"/>
  <c r="H57" i="1"/>
  <c r="H25" i="1"/>
  <c r="H27" i="1"/>
  <c r="H23" i="1"/>
  <c r="G19" i="1"/>
  <c r="H4" i="1"/>
  <c r="E284" i="9"/>
  <c r="B284" i="9" s="1"/>
  <c r="B214" i="9"/>
  <c r="H482" i="1"/>
  <c r="G482" i="1"/>
  <c r="H490" i="1"/>
  <c r="G490" i="1"/>
  <c r="H500" i="1"/>
  <c r="G500" i="1"/>
  <c r="H508" i="1"/>
  <c r="G508" i="1"/>
  <c r="H516" i="1"/>
  <c r="G516" i="1"/>
  <c r="H476" i="1"/>
  <c r="G476" i="1"/>
  <c r="H484" i="1"/>
  <c r="G484" i="1"/>
  <c r="H492" i="1"/>
  <c r="G492" i="1"/>
  <c r="H498" i="1"/>
  <c r="G498" i="1"/>
  <c r="H502" i="1"/>
  <c r="G502" i="1"/>
  <c r="H510" i="1"/>
  <c r="G510" i="1"/>
  <c r="H518" i="1"/>
  <c r="G518" i="1"/>
  <c r="G4" i="1"/>
  <c r="G7" i="1"/>
  <c r="G10" i="1"/>
  <c r="G13" i="1"/>
  <c r="G18" i="1"/>
  <c r="G21" i="1"/>
  <c r="G24" i="1"/>
  <c r="G27" i="1"/>
  <c r="G30" i="1"/>
  <c r="G33" i="1"/>
  <c r="G37" i="1"/>
  <c r="G41" i="1"/>
  <c r="G44" i="1"/>
  <c r="G47" i="1"/>
  <c r="G50" i="1"/>
  <c r="G53" i="1"/>
  <c r="G58" i="1"/>
  <c r="G59" i="1"/>
  <c r="G64" i="1"/>
  <c r="G67" i="1"/>
  <c r="G71" i="1"/>
  <c r="G73" i="1"/>
  <c r="G76" i="1"/>
  <c r="G81" i="1"/>
  <c r="G84" i="1"/>
  <c r="G87" i="1"/>
  <c r="G90" i="1"/>
  <c r="G93" i="1"/>
  <c r="G96" i="1"/>
  <c r="G99" i="1"/>
  <c r="G103" i="1"/>
  <c r="G106" i="1"/>
  <c r="G107"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437" i="1"/>
  <c r="G437" i="1"/>
  <c r="H439" i="1"/>
  <c r="G439" i="1"/>
  <c r="H441" i="1"/>
  <c r="G441" i="1"/>
  <c r="H443" i="1"/>
  <c r="G443" i="1"/>
  <c r="H445" i="1"/>
  <c r="G445" i="1"/>
  <c r="H447" i="1"/>
  <c r="G447" i="1"/>
  <c r="H449" i="1"/>
  <c r="G449" i="1"/>
  <c r="H451" i="1"/>
  <c r="G451" i="1"/>
  <c r="H472" i="1"/>
  <c r="G472" i="1"/>
  <c r="H436" i="1"/>
  <c r="G436" i="1"/>
  <c r="H474" i="1"/>
  <c r="G474" i="1"/>
  <c r="H480" i="1"/>
  <c r="G480" i="1"/>
  <c r="H486" i="1"/>
  <c r="G486" i="1"/>
  <c r="H494" i="1"/>
  <c r="G494" i="1"/>
  <c r="H506" i="1"/>
  <c r="G506" i="1"/>
  <c r="H512" i="1"/>
  <c r="G512" i="1"/>
  <c r="H520" i="1"/>
  <c r="G520" i="1"/>
  <c r="G6" i="1"/>
  <c r="G8" i="1"/>
  <c r="G12" i="1"/>
  <c r="G15" i="1"/>
  <c r="G17" i="1"/>
  <c r="G20" i="1"/>
  <c r="G23" i="1"/>
  <c r="G25" i="1"/>
  <c r="G28" i="1"/>
  <c r="G31" i="1"/>
  <c r="G34" i="1"/>
  <c r="G36" i="1"/>
  <c r="G39" i="1"/>
  <c r="G42" i="1"/>
  <c r="G45" i="1"/>
  <c r="G49" i="1"/>
  <c r="G52" i="1"/>
  <c r="G55" i="1"/>
  <c r="G57" i="1"/>
  <c r="G61" i="1"/>
  <c r="G62" i="1"/>
  <c r="G66" i="1"/>
  <c r="G68" i="1"/>
  <c r="G70" i="1"/>
  <c r="G74" i="1"/>
  <c r="G80" i="1"/>
  <c r="G83" i="1"/>
  <c r="G85" i="1"/>
  <c r="G88" i="1"/>
  <c r="G91" i="1"/>
  <c r="G94" i="1"/>
  <c r="G97" i="1"/>
  <c r="G101" i="1"/>
  <c r="G104" i="1"/>
  <c r="H14" i="1"/>
  <c r="H16" i="1"/>
  <c r="H19" i="1"/>
  <c r="H26" i="1"/>
  <c r="H32" i="1"/>
  <c r="H38" i="1"/>
  <c r="H48" i="1"/>
  <c r="H54" i="1"/>
  <c r="H56" i="1"/>
  <c r="H60" i="1"/>
  <c r="H63" i="1"/>
  <c r="H65" i="1"/>
  <c r="H69" i="1"/>
  <c r="H75" i="1"/>
  <c r="H77" i="1"/>
  <c r="H89" i="1"/>
  <c r="H92" i="1"/>
  <c r="H98" i="1"/>
  <c r="H100" i="1"/>
  <c r="H181" i="1"/>
  <c r="H185" i="1"/>
  <c r="H193" i="1"/>
  <c r="H205" i="1"/>
  <c r="H217" i="1"/>
  <c r="H225" i="1"/>
  <c r="H233" i="1"/>
  <c r="H241" i="1"/>
  <c r="H249" i="1"/>
  <c r="H260" i="1"/>
  <c r="H268" i="1"/>
  <c r="H276" i="1"/>
  <c r="H289" i="1"/>
  <c r="H296" i="1"/>
  <c r="H304" i="1"/>
  <c r="H406" i="1"/>
  <c r="H412" i="1"/>
  <c r="H432" i="1"/>
  <c r="H469" i="1"/>
  <c r="H473" i="1"/>
  <c r="G473" i="1"/>
  <c r="H477" i="1"/>
  <c r="G477" i="1"/>
  <c r="H481" i="1"/>
  <c r="G481" i="1"/>
  <c r="H485" i="1"/>
  <c r="G485" i="1"/>
  <c r="H487" i="1"/>
  <c r="G487" i="1"/>
  <c r="H491" i="1"/>
  <c r="G491" i="1"/>
  <c r="H495" i="1"/>
  <c r="G495" i="1"/>
  <c r="H499" i="1"/>
  <c r="G499" i="1"/>
  <c r="H503" i="1"/>
  <c r="G503" i="1"/>
  <c r="H515" i="1"/>
  <c r="G515" i="1"/>
  <c r="H519" i="1"/>
  <c r="G519" i="1"/>
  <c r="G478" i="1"/>
  <c r="H488" i="1"/>
  <c r="G488" i="1"/>
  <c r="H496" i="1"/>
  <c r="G496" i="1"/>
  <c r="H504" i="1"/>
  <c r="G504" i="1"/>
  <c r="H514" i="1"/>
  <c r="G514" i="1"/>
  <c r="G5" i="1"/>
  <c r="G9" i="1"/>
  <c r="G11" i="1"/>
  <c r="G22" i="1"/>
  <c r="G29" i="1"/>
  <c r="G35" i="1"/>
  <c r="G43" i="1"/>
  <c r="G51" i="1"/>
  <c r="G72" i="1"/>
  <c r="G79" i="1"/>
  <c r="G82" i="1"/>
  <c r="G86" i="1"/>
  <c r="G95" i="1"/>
  <c r="G105" i="1"/>
  <c r="H189" i="1"/>
  <c r="H197" i="1"/>
  <c r="H201" i="1"/>
  <c r="H209" i="1"/>
  <c r="H213" i="1"/>
  <c r="H221" i="1"/>
  <c r="H229" i="1"/>
  <c r="H237" i="1"/>
  <c r="H245" i="1"/>
  <c r="H253" i="1"/>
  <c r="H257" i="1"/>
  <c r="H264" i="1"/>
  <c r="H272" i="1"/>
  <c r="H280" i="1"/>
  <c r="H284" i="1"/>
  <c r="H300" i="1"/>
  <c r="H347" i="1"/>
  <c r="H428" i="1"/>
  <c r="H475" i="1"/>
  <c r="G475" i="1"/>
  <c r="H479" i="1"/>
  <c r="G479" i="1"/>
  <c r="H483" i="1"/>
  <c r="G483" i="1"/>
  <c r="H489" i="1"/>
  <c r="G489" i="1"/>
  <c r="H493" i="1"/>
  <c r="G493" i="1"/>
  <c r="H497" i="1"/>
  <c r="G497" i="1"/>
  <c r="H501" i="1"/>
  <c r="G501" i="1"/>
  <c r="H505" i="1"/>
  <c r="G505" i="1"/>
  <c r="H507" i="1"/>
  <c r="G507" i="1"/>
  <c r="H511" i="1"/>
  <c r="G511" i="1"/>
  <c r="H513" i="1"/>
  <c r="G513" i="1"/>
  <c r="H517" i="1"/>
  <c r="G517" i="1"/>
  <c r="H521" i="1"/>
  <c r="G521" i="1"/>
  <c r="H180" i="1"/>
  <c r="H184" i="1"/>
  <c r="H188" i="1"/>
  <c r="H196" i="1"/>
  <c r="H200" i="1"/>
  <c r="H204" i="1"/>
  <c r="H208" i="1"/>
  <c r="H212" i="1"/>
  <c r="H216" i="1"/>
  <c r="H220" i="1"/>
  <c r="H224" i="1"/>
  <c r="H228" i="1"/>
  <c r="H232" i="1"/>
  <c r="H236" i="1"/>
  <c r="H240" i="1"/>
  <c r="H244" i="1"/>
  <c r="H252" i="1"/>
  <c r="H256" i="1"/>
  <c r="H263" i="1"/>
  <c r="H267" i="1"/>
  <c r="H271" i="1"/>
  <c r="H275" i="1"/>
  <c r="H279" i="1"/>
  <c r="H283" i="1"/>
  <c r="H288" i="1"/>
  <c r="H292" i="1"/>
  <c r="H295" i="1"/>
  <c r="H299" i="1"/>
  <c r="H303"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50"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405" i="1"/>
  <c r="H411" i="1"/>
  <c r="H427" i="1"/>
  <c r="H431" i="1"/>
  <c r="H435" i="1"/>
  <c r="H438" i="1"/>
  <c r="G438" i="1"/>
  <c r="H440" i="1"/>
  <c r="G440" i="1"/>
  <c r="H442" i="1"/>
  <c r="G442" i="1"/>
  <c r="H444" i="1"/>
  <c r="G444" i="1"/>
  <c r="H446" i="1"/>
  <c r="G446" i="1"/>
  <c r="H448" i="1"/>
  <c r="G448" i="1"/>
  <c r="H450" i="1"/>
  <c r="G450" i="1"/>
  <c r="H452" i="1"/>
  <c r="G452" i="1"/>
  <c r="H468" i="1"/>
  <c r="H1442" i="1"/>
  <c r="G1442" i="1"/>
  <c r="J1442" i="1"/>
  <c r="H1456" i="1"/>
  <c r="G1456" i="1"/>
  <c r="H1460" i="1"/>
  <c r="G1460" i="1"/>
  <c r="I1460" i="1" s="1"/>
  <c r="H1463" i="1"/>
  <c r="G1463" i="1"/>
  <c r="H1467" i="1"/>
  <c r="G1467" i="1"/>
  <c r="I1467" i="1" s="1"/>
  <c r="H1470" i="1"/>
  <c r="G1470" i="1"/>
  <c r="H1473" i="1"/>
  <c r="G1473" i="1"/>
  <c r="I1473" i="1" s="1"/>
  <c r="H1476" i="1"/>
  <c r="G1476" i="1"/>
  <c r="H1487" i="1"/>
  <c r="G1487" i="1"/>
  <c r="H1503" i="1"/>
  <c r="G1503" i="1"/>
  <c r="H1527" i="1"/>
  <c r="G1527" i="1"/>
  <c r="H1543" i="1"/>
  <c r="G1543" i="1"/>
  <c r="H1559" i="1"/>
  <c r="G1559" i="1"/>
  <c r="H1575" i="1"/>
  <c r="G1575" i="1"/>
  <c r="E311" i="4"/>
  <c r="D306" i="1" s="1"/>
  <c r="G306" i="1" s="1"/>
  <c r="D307" i="1"/>
  <c r="H307" i="1" s="1"/>
  <c r="F364" i="4"/>
  <c r="D363" i="4"/>
  <c r="H1440" i="1"/>
  <c r="G1440" i="1"/>
  <c r="J1440" i="1"/>
  <c r="H1448" i="1"/>
  <c r="G1448" i="1"/>
  <c r="H1452" i="1"/>
  <c r="G1452" i="1"/>
  <c r="I1452" i="1" s="1"/>
  <c r="J1456" i="1"/>
  <c r="J1460" i="1"/>
  <c r="J1463" i="1"/>
  <c r="J1467" i="1"/>
  <c r="J1473" i="1"/>
  <c r="J1476" i="1"/>
  <c r="H1483" i="1"/>
  <c r="G1483" i="1"/>
  <c r="H1499" i="1"/>
  <c r="G1499" i="1"/>
  <c r="H1515" i="1"/>
  <c r="G1515" i="1"/>
  <c r="H1523" i="1"/>
  <c r="G1523" i="1"/>
  <c r="H1539" i="1"/>
  <c r="G1539" i="1"/>
  <c r="H1555" i="1"/>
  <c r="G1555" i="1"/>
  <c r="H1571" i="1"/>
  <c r="G1571" i="1"/>
  <c r="F264" i="4"/>
  <c r="D263" i="4"/>
  <c r="E351" i="4"/>
  <c r="D351" i="1"/>
  <c r="H351" i="1" s="1"/>
  <c r="D644" i="4"/>
  <c r="F416" i="4"/>
  <c r="D643" i="4"/>
  <c r="E237" i="5"/>
  <c r="D1222" i="1"/>
  <c r="D1299" i="1"/>
  <c r="I24" i="3"/>
  <c r="E89" i="6"/>
  <c r="D1383" i="1" s="1"/>
  <c r="D1393" i="1"/>
  <c r="D6" i="7"/>
  <c r="C1438" i="1"/>
  <c r="J1448" i="1"/>
  <c r="I1457" i="1"/>
  <c r="H1458" i="1"/>
  <c r="G1458" i="1"/>
  <c r="I1458" i="1" s="1"/>
  <c r="I1464" i="1"/>
  <c r="H1465" i="1"/>
  <c r="G1465" i="1"/>
  <c r="I1465" i="1" s="1"/>
  <c r="I1468" i="1"/>
  <c r="H1469" i="1"/>
  <c r="G1469" i="1"/>
  <c r="H1471" i="1"/>
  <c r="G1471" i="1"/>
  <c r="I1471" i="1" s="1"/>
  <c r="I1474" i="1"/>
  <c r="H1475" i="1"/>
  <c r="G1475" i="1"/>
  <c r="I1477" i="1"/>
  <c r="H1478" i="1"/>
  <c r="G1478" i="1"/>
  <c r="H1495" i="1"/>
  <c r="G1495" i="1"/>
  <c r="H1511" i="1"/>
  <c r="G1511" i="1"/>
  <c r="H1519" i="1"/>
  <c r="G1519" i="1"/>
  <c r="H1535" i="1"/>
  <c r="G1535" i="1"/>
  <c r="H1551" i="1"/>
  <c r="G1551" i="1"/>
  <c r="H1567" i="1"/>
  <c r="G1567" i="1"/>
  <c r="F134" i="4"/>
  <c r="D133" i="4"/>
  <c r="D298" i="4"/>
  <c r="F70" i="5"/>
  <c r="D69" i="5"/>
  <c r="C1048" i="1"/>
  <c r="H1444" i="1"/>
  <c r="G1444" i="1"/>
  <c r="J1444" i="1"/>
  <c r="H1446" i="1"/>
  <c r="G1446" i="1"/>
  <c r="I1446" i="1" s="1"/>
  <c r="I1449" i="1"/>
  <c r="H1450" i="1"/>
  <c r="G1450" i="1"/>
  <c r="J1458" i="1"/>
  <c r="J1465" i="1"/>
  <c r="J1471" i="1"/>
  <c r="J1478" i="1"/>
  <c r="H1491" i="1"/>
  <c r="G1491" i="1"/>
  <c r="H1507" i="1"/>
  <c r="G1507" i="1"/>
  <c r="H1531" i="1"/>
  <c r="G1531" i="1"/>
  <c r="H1547" i="1"/>
  <c r="G1547" i="1"/>
  <c r="H1563" i="1"/>
  <c r="G1563" i="1"/>
  <c r="H1579" i="1"/>
  <c r="G1579" i="1"/>
  <c r="D7" i="4"/>
  <c r="D44" i="4"/>
  <c r="F45" i="4"/>
  <c r="F107" i="4"/>
  <c r="D106" i="4"/>
  <c r="E298" i="4"/>
  <c r="D416" i="1"/>
  <c r="E421" i="4"/>
  <c r="F455" i="4"/>
  <c r="D421" i="4"/>
  <c r="F599" i="4"/>
  <c r="C593" i="1"/>
  <c r="D593" i="4"/>
  <c r="E106" i="4"/>
  <c r="D102" i="1" s="1"/>
  <c r="G20" i="9"/>
  <c r="D196" i="4"/>
  <c r="F216" i="4"/>
  <c r="D215" i="4"/>
  <c r="E263" i="4"/>
  <c r="D259" i="1" s="1"/>
  <c r="F126" i="5"/>
  <c r="D118" i="5"/>
  <c r="G292" i="9"/>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F460" i="4"/>
  <c r="D459" i="4"/>
  <c r="E472" i="4"/>
  <c r="D466" i="1" s="1"/>
  <c r="F50" i="6"/>
  <c r="D35" i="6"/>
  <c r="D42" i="8"/>
  <c r="D50" i="4"/>
  <c r="D163" i="4"/>
  <c r="E644" i="4"/>
  <c r="D638" i="1" s="1"/>
  <c r="E459" i="4"/>
  <c r="D453" i="1" s="1"/>
  <c r="F522" i="4"/>
  <c r="D515" i="4"/>
  <c r="D625" i="4"/>
  <c r="D5" i="6"/>
  <c r="F10" i="6"/>
  <c r="D580" i="4"/>
  <c r="E68" i="5"/>
  <c r="G287" i="9"/>
  <c r="E287" i="9" s="1"/>
  <c r="B287" i="9" s="1"/>
  <c r="F149" i="5"/>
  <c r="D89" i="6"/>
  <c r="F94" i="6"/>
  <c r="E529" i="4"/>
  <c r="G289" i="9"/>
  <c r="E289" i="9" s="1"/>
  <c r="B289" i="9" s="1"/>
  <c r="D176" i="5"/>
  <c r="E291" i="9"/>
  <c r="B291" i="9" s="1"/>
  <c r="E206" i="5"/>
  <c r="F206" i="5" s="1"/>
  <c r="F115" i="6"/>
  <c r="D114" i="6"/>
  <c r="E30" i="9"/>
  <c r="B30" i="9" s="1"/>
  <c r="B36" i="9"/>
  <c r="E46" i="9"/>
  <c r="B46" i="9" s="1"/>
  <c r="B52" i="9"/>
  <c r="D529" i="4"/>
  <c r="F581" i="4"/>
  <c r="E593" i="4"/>
  <c r="D587" i="1" s="1"/>
  <c r="F13" i="5"/>
  <c r="D12" i="5"/>
  <c r="F79" i="5"/>
  <c r="D78" i="5"/>
  <c r="F135" i="5"/>
  <c r="D134" i="5"/>
  <c r="E35" i="6"/>
  <c r="D43" i="8"/>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G164" i="9"/>
  <c r="M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L212" i="9"/>
  <c r="G163" i="9"/>
  <c r="E163" i="9" s="1"/>
  <c r="B163" i="9" s="1"/>
  <c r="G161" i="9"/>
  <c r="E161" i="9" s="1"/>
  <c r="B161" i="9" s="1"/>
  <c r="H164" i="9"/>
  <c r="G162" i="9"/>
  <c r="E162" i="9" s="1"/>
  <c r="B162" i="9" s="1"/>
  <c r="G160" i="9"/>
  <c r="E160" i="9" s="1"/>
  <c r="B160" i="9" s="1"/>
  <c r="E26" i="9"/>
  <c r="B26" i="9" s="1"/>
  <c r="B32" i="9"/>
  <c r="E42" i="9"/>
  <c r="B42" i="9" s="1"/>
  <c r="B48" i="9"/>
  <c r="B240" i="9"/>
  <c r="E286" i="9"/>
  <c r="B286" i="9" s="1"/>
  <c r="B228" i="9"/>
  <c r="F217" i="9"/>
  <c r="B217" i="9" s="1"/>
  <c r="B222" i="9"/>
  <c r="B226" i="9"/>
  <c r="F228" i="9"/>
  <c r="F233" i="9"/>
  <c r="B233" i="9" s="1"/>
  <c r="B239" i="9"/>
  <c r="B242" i="9"/>
  <c r="F244" i="9"/>
  <c r="B244" i="9" s="1"/>
  <c r="F249" i="9"/>
  <c r="B249" i="9" s="1"/>
  <c r="B252" i="9"/>
  <c r="B219" i="9"/>
  <c r="B220" i="9"/>
  <c r="B236" i="9"/>
  <c r="F257" i="9"/>
  <c r="B257" i="9" s="1"/>
  <c r="B260" i="9"/>
  <c r="B250" i="9"/>
  <c r="B258" i="9"/>
  <c r="B266" i="9"/>
  <c r="B218" i="9"/>
  <c r="F232" i="9"/>
  <c r="B232" i="9" s="1"/>
  <c r="F240" i="9"/>
  <c r="F248" i="9"/>
  <c r="B248" i="9" s="1"/>
  <c r="F256" i="9"/>
  <c r="B256" i="9" s="1"/>
  <c r="F264" i="9"/>
  <c r="B264" i="9" s="1"/>
  <c r="E290" i="9"/>
  <c r="B290" i="9" s="1"/>
  <c r="F216" i="9"/>
  <c r="B216" i="9" s="1"/>
  <c r="F224" i="9"/>
  <c r="B224" i="9" s="1"/>
  <c r="E225" i="9"/>
  <c r="B225" i="9" s="1"/>
  <c r="B230" i="9"/>
  <c r="B238" i="9"/>
  <c r="B246" i="9"/>
  <c r="B254" i="9"/>
  <c r="B262" i="9"/>
  <c r="B270" i="9"/>
  <c r="H1501" i="1" l="1"/>
  <c r="I30" i="3"/>
  <c r="C1453" i="1"/>
  <c r="I1450" i="1"/>
  <c r="E5" i="7"/>
  <c r="D1437" i="1"/>
  <c r="I1440" i="1"/>
  <c r="E7" i="5"/>
  <c r="E6" i="5" s="1"/>
  <c r="F212" i="9"/>
  <c r="B212" i="9" s="1"/>
  <c r="F311" i="4"/>
  <c r="G248" i="1"/>
  <c r="F252" i="4"/>
  <c r="H20" i="9"/>
  <c r="H1423" i="1"/>
  <c r="G1423" i="1"/>
  <c r="H1401" i="1"/>
  <c r="G1401" i="1"/>
  <c r="H1337" i="1"/>
  <c r="G1337" i="1"/>
  <c r="G1307" i="1"/>
  <c r="H1307" i="1"/>
  <c r="F245" i="5"/>
  <c r="C1222" i="1"/>
  <c r="G1223" i="1"/>
  <c r="H1223" i="1"/>
  <c r="D237" i="5"/>
  <c r="D175" i="5" s="1"/>
  <c r="C1215" i="1"/>
  <c r="F238" i="5"/>
  <c r="H1157" i="1"/>
  <c r="G1157" i="1"/>
  <c r="H1023" i="1"/>
  <c r="G1023" i="1"/>
  <c r="G997" i="1"/>
  <c r="H997" i="1"/>
  <c r="F484" i="4"/>
  <c r="F152" i="4"/>
  <c r="C148" i="1"/>
  <c r="F82" i="4"/>
  <c r="C78" i="1"/>
  <c r="E164" i="9"/>
  <c r="B164" i="9" s="1"/>
  <c r="B191" i="9"/>
  <c r="D1329" i="1"/>
  <c r="I25" i="3"/>
  <c r="H27" i="3"/>
  <c r="F114" i="6"/>
  <c r="C1408" i="1"/>
  <c r="H22" i="3"/>
  <c r="C1153" i="1"/>
  <c r="F50" i="4"/>
  <c r="C46" i="1"/>
  <c r="E20" i="9"/>
  <c r="G593" i="1"/>
  <c r="H593" i="1"/>
  <c r="E420" i="4"/>
  <c r="D415" i="1"/>
  <c r="F106" i="4"/>
  <c r="C102" i="1"/>
  <c r="F7" i="4"/>
  <c r="D6" i="4"/>
  <c r="C3" i="1"/>
  <c r="I1444" i="1"/>
  <c r="I1478" i="1"/>
  <c r="H1438" i="1"/>
  <c r="G1438" i="1"/>
  <c r="I23" i="3"/>
  <c r="D1214" i="1"/>
  <c r="E6" i="4"/>
  <c r="F363" i="4"/>
  <c r="D350" i="4"/>
  <c r="D407" i="4" s="1"/>
  <c r="C358" i="1"/>
  <c r="I1476" i="1"/>
  <c r="I1463" i="1"/>
  <c r="I1456" i="1"/>
  <c r="H306" i="1"/>
  <c r="F134" i="5"/>
  <c r="C1112" i="1"/>
  <c r="F12" i="5"/>
  <c r="D7" i="5"/>
  <c r="C990" i="1"/>
  <c r="D528" i="4"/>
  <c r="F529" i="4"/>
  <c r="C523" i="1"/>
  <c r="H24" i="3"/>
  <c r="D141" i="6"/>
  <c r="F5" i="6"/>
  <c r="C1299" i="1"/>
  <c r="K1432" i="9"/>
  <c r="G295" i="9"/>
  <c r="E295" i="9" s="1"/>
  <c r="B295" i="9" s="1"/>
  <c r="I34" i="3"/>
  <c r="C1517" i="1"/>
  <c r="G466" i="1"/>
  <c r="H466" i="1"/>
  <c r="F215" i="4"/>
  <c r="C211" i="1"/>
  <c r="H416" i="1"/>
  <c r="G416" i="1"/>
  <c r="F298" i="4"/>
  <c r="C293" i="1"/>
  <c r="D5" i="7"/>
  <c r="C1437" i="1"/>
  <c r="F643" i="4"/>
  <c r="C637" i="1"/>
  <c r="D346" i="1"/>
  <c r="E350" i="4"/>
  <c r="E407" i="4" s="1"/>
  <c r="D402" i="1" s="1"/>
  <c r="H292" i="9"/>
  <c r="E292" i="9" s="1"/>
  <c r="B292" i="9" s="1"/>
  <c r="E176" i="5"/>
  <c r="F176" i="5" s="1"/>
  <c r="D1183" i="1"/>
  <c r="D985" i="1"/>
  <c r="I20" i="3"/>
  <c r="D1046" i="1"/>
  <c r="I21" i="3"/>
  <c r="F625" i="4"/>
  <c r="C619" i="1"/>
  <c r="G294" i="9"/>
  <c r="E294" i="9" s="1"/>
  <c r="F459" i="4"/>
  <c r="C453" i="1"/>
  <c r="F118" i="5"/>
  <c r="C1096" i="1"/>
  <c r="F421" i="4"/>
  <c r="D420" i="4"/>
  <c r="C415" i="1"/>
  <c r="D293" i="1"/>
  <c r="G1048" i="1"/>
  <c r="H1048" i="1"/>
  <c r="F133" i="4"/>
  <c r="C129" i="1"/>
  <c r="G1453" i="1"/>
  <c r="H1453" i="1"/>
  <c r="H1393" i="1"/>
  <c r="G1393" i="1"/>
  <c r="E141" i="6"/>
  <c r="F263" i="4"/>
  <c r="C259" i="1"/>
  <c r="G307" i="1"/>
  <c r="G351" i="1"/>
  <c r="I35" i="3"/>
  <c r="C1518" i="1"/>
  <c r="F78" i="5"/>
  <c r="C1056" i="1"/>
  <c r="E528" i="4"/>
  <c r="D523" i="1"/>
  <c r="F89" i="6"/>
  <c r="C1383" i="1"/>
  <c r="F580" i="4"/>
  <c r="C574" i="1"/>
  <c r="F515" i="4"/>
  <c r="C509" i="1"/>
  <c r="F163" i="4"/>
  <c r="D151" i="4"/>
  <c r="C159" i="1"/>
  <c r="F35" i="6"/>
  <c r="H25" i="3"/>
  <c r="C1329" i="1"/>
  <c r="F196" i="4"/>
  <c r="C192" i="1"/>
  <c r="F593" i="4"/>
  <c r="C587" i="1"/>
  <c r="E151" i="4"/>
  <c r="F44" i="4"/>
  <c r="C40" i="1"/>
  <c r="F69" i="5"/>
  <c r="D68" i="5"/>
  <c r="C1047" i="1"/>
  <c r="H1222" i="1"/>
  <c r="G1222" i="1"/>
  <c r="F644" i="4"/>
  <c r="C638" i="1"/>
  <c r="I1448" i="1"/>
  <c r="I1442" i="1"/>
  <c r="D1436" i="1" l="1"/>
  <c r="I29" i="3"/>
  <c r="G299" i="9"/>
  <c r="E299" i="9" s="1"/>
  <c r="B299" i="9" s="1"/>
  <c r="H1215" i="1"/>
  <c r="G1215" i="1"/>
  <c r="C1214" i="1"/>
  <c r="H1214" i="1" s="1"/>
  <c r="F237" i="5"/>
  <c r="H23" i="3"/>
  <c r="H148" i="1"/>
  <c r="G148" i="1"/>
  <c r="H78" i="1"/>
  <c r="G78" i="1"/>
  <c r="F407" i="4"/>
  <c r="C402" i="1"/>
  <c r="H1047" i="1"/>
  <c r="G1047" i="1"/>
  <c r="H509" i="1"/>
  <c r="G509" i="1"/>
  <c r="H1383" i="1"/>
  <c r="G1383" i="1"/>
  <c r="H1056" i="1"/>
  <c r="G1056" i="1"/>
  <c r="I28" i="3"/>
  <c r="D1435" i="1"/>
  <c r="F420" i="4"/>
  <c r="D635" i="4"/>
  <c r="C414" i="1"/>
  <c r="H453" i="1"/>
  <c r="G453" i="1"/>
  <c r="G211" i="1"/>
  <c r="H211" i="1"/>
  <c r="D636" i="4"/>
  <c r="F528" i="4"/>
  <c r="C522" i="1"/>
  <c r="H1112" i="1"/>
  <c r="G1112" i="1"/>
  <c r="H3" i="1"/>
  <c r="G3" i="1"/>
  <c r="H1408" i="1"/>
  <c r="G1408" i="1"/>
  <c r="H415" i="1"/>
  <c r="G415" i="1"/>
  <c r="G619" i="1"/>
  <c r="H619" i="1"/>
  <c r="G638" i="1"/>
  <c r="H638" i="1"/>
  <c r="G192" i="1"/>
  <c r="H192" i="1"/>
  <c r="E289" i="4"/>
  <c r="E290" i="4" s="1"/>
  <c r="D286" i="1" s="1"/>
  <c r="D147" i="1"/>
  <c r="I17" i="3"/>
  <c r="G159" i="1"/>
  <c r="H159" i="1"/>
  <c r="H129" i="1"/>
  <c r="G129" i="1"/>
  <c r="D984" i="1"/>
  <c r="E408" i="4"/>
  <c r="D403" i="1" s="1"/>
  <c r="D345" i="1"/>
  <c r="H1437" i="1"/>
  <c r="G1437" i="1"/>
  <c r="G1517" i="1"/>
  <c r="H1517" i="1"/>
  <c r="H11" i="3"/>
  <c r="H1299" i="1"/>
  <c r="G1299" i="1"/>
  <c r="G990" i="1"/>
  <c r="H990" i="1"/>
  <c r="E412" i="4"/>
  <c r="I16" i="3"/>
  <c r="D2" i="1"/>
  <c r="F6" i="4"/>
  <c r="H16" i="3"/>
  <c r="D412" i="4"/>
  <c r="C2" i="1"/>
  <c r="B20" i="9"/>
  <c r="E19" i="9"/>
  <c r="G40" i="1"/>
  <c r="H40" i="1"/>
  <c r="D522" i="1"/>
  <c r="E636" i="4"/>
  <c r="D630" i="1" s="1"/>
  <c r="H637" i="1"/>
  <c r="G637" i="1"/>
  <c r="F141" i="6"/>
  <c r="H28" i="3"/>
  <c r="C1435" i="1"/>
  <c r="F68" i="5"/>
  <c r="H21" i="3"/>
  <c r="C1046" i="1"/>
  <c r="H587" i="1"/>
  <c r="G587" i="1"/>
  <c r="H1329" i="1"/>
  <c r="G1329" i="1"/>
  <c r="D289" i="4"/>
  <c r="F151" i="4"/>
  <c r="H17" i="3"/>
  <c r="C147" i="1"/>
  <c r="G574" i="1"/>
  <c r="H574" i="1"/>
  <c r="H1518" i="1"/>
  <c r="G1518" i="1"/>
  <c r="G259" i="1"/>
  <c r="H259" i="1"/>
  <c r="H1096" i="1"/>
  <c r="G1096" i="1"/>
  <c r="B294" i="9"/>
  <c r="E293" i="9"/>
  <c r="G1183" i="1"/>
  <c r="H1183" i="1"/>
  <c r="G346" i="1"/>
  <c r="H346" i="1"/>
  <c r="G297" i="9"/>
  <c r="E297" i="9" s="1"/>
  <c r="H29" i="3"/>
  <c r="C1436" i="1"/>
  <c r="H523" i="1"/>
  <c r="G523" i="1"/>
  <c r="F7" i="5"/>
  <c r="D6" i="5"/>
  <c r="H20" i="3"/>
  <c r="C985" i="1"/>
  <c r="H358" i="1"/>
  <c r="G358" i="1"/>
  <c r="G1214" i="1"/>
  <c r="E635" i="4"/>
  <c r="D629" i="1" s="1"/>
  <c r="D414" i="1"/>
  <c r="G46" i="1"/>
  <c r="H46" i="1"/>
  <c r="E175" i="5"/>
  <c r="D1152" i="1" s="1"/>
  <c r="D1153" i="1"/>
  <c r="H1153" i="1" s="1"/>
  <c r="I22" i="3"/>
  <c r="G293" i="1"/>
  <c r="H293" i="1"/>
  <c r="D408" i="4"/>
  <c r="F350" i="4"/>
  <c r="C345" i="1"/>
  <c r="G102" i="1"/>
  <c r="H102" i="1"/>
  <c r="C1152" i="1"/>
  <c r="E298" i="9" l="1"/>
  <c r="F175" i="5"/>
  <c r="H147" i="1"/>
  <c r="G147" i="1"/>
  <c r="H1046" i="1"/>
  <c r="G1046" i="1"/>
  <c r="D639" i="4"/>
  <c r="F412" i="4"/>
  <c r="C407" i="1"/>
  <c r="N3" i="9"/>
  <c r="I11" i="3"/>
  <c r="H276" i="9"/>
  <c r="H522" i="1"/>
  <c r="G522" i="1"/>
  <c r="F635" i="4"/>
  <c r="C629" i="1"/>
  <c r="G402" i="1"/>
  <c r="H402" i="1"/>
  <c r="G345" i="1"/>
  <c r="H345" i="1"/>
  <c r="H985" i="1"/>
  <c r="G985" i="1"/>
  <c r="E296" i="9"/>
  <c r="I10" i="3" s="1"/>
  <c r="B297" i="9"/>
  <c r="E639" i="4"/>
  <c r="D407" i="1"/>
  <c r="H1152" i="1"/>
  <c r="G1152" i="1"/>
  <c r="G2" i="1"/>
  <c r="H2" i="1"/>
  <c r="G1153" i="1"/>
  <c r="F636" i="4"/>
  <c r="C630" i="1"/>
  <c r="F408" i="4"/>
  <c r="C403" i="1"/>
  <c r="G276" i="9"/>
  <c r="G282" i="9"/>
  <c r="E282" i="9" s="1"/>
  <c r="B282" i="9" s="1"/>
  <c r="F6" i="5"/>
  <c r="C984" i="1"/>
  <c r="H1436" i="1"/>
  <c r="G1436" i="1"/>
  <c r="D413" i="4"/>
  <c r="F289" i="4"/>
  <c r="D291" i="4"/>
  <c r="C285" i="1"/>
  <c r="H1435" i="1"/>
  <c r="G1435" i="1"/>
  <c r="D290" i="4"/>
  <c r="H9" i="3"/>
  <c r="E291" i="4"/>
  <c r="D287" i="1" s="1"/>
  <c r="D285" i="1"/>
  <c r="E413" i="4"/>
  <c r="H414" i="1"/>
  <c r="G414" i="1"/>
  <c r="E276" i="9" l="1"/>
  <c r="E275" i="9" s="1"/>
  <c r="K3" i="9"/>
  <c r="I9" i="3"/>
  <c r="G285" i="1"/>
  <c r="H285" i="1"/>
  <c r="E415" i="4"/>
  <c r="D410" i="1" s="1"/>
  <c r="E640" i="4"/>
  <c r="E641" i="4" s="1"/>
  <c r="D408" i="1"/>
  <c r="B276" i="9"/>
  <c r="H8" i="3"/>
  <c r="H984" i="1"/>
  <c r="G984" i="1"/>
  <c r="G403" i="1"/>
  <c r="H403" i="1"/>
  <c r="D633" i="1"/>
  <c r="H407" i="1"/>
  <c r="G407" i="1"/>
  <c r="F290" i="4"/>
  <c r="C286" i="1"/>
  <c r="F291" i="4"/>
  <c r="C287" i="1"/>
  <c r="D415" i="4"/>
  <c r="F413" i="4"/>
  <c r="D640" i="4"/>
  <c r="D641" i="4" s="1"/>
  <c r="C408" i="1"/>
  <c r="H629" i="1"/>
  <c r="G629" i="1"/>
  <c r="G630" i="1"/>
  <c r="H630" i="1"/>
  <c r="D414" i="4"/>
  <c r="E414" i="4"/>
  <c r="D409" i="1" s="1"/>
  <c r="F639" i="4"/>
  <c r="C633" i="1"/>
  <c r="D635" i="1" l="1"/>
  <c r="G287" i="1"/>
  <c r="H287" i="1"/>
  <c r="G286" i="1"/>
  <c r="H286" i="1"/>
  <c r="H633" i="1"/>
  <c r="G633" i="1"/>
  <c r="F414" i="4"/>
  <c r="C409" i="1"/>
  <c r="F415" i="4"/>
  <c r="C410" i="1"/>
  <c r="M3" i="9"/>
  <c r="I8" i="3"/>
  <c r="E642" i="4"/>
  <c r="D634" i="1"/>
  <c r="H408" i="1"/>
  <c r="G408" i="1"/>
  <c r="F641" i="4"/>
  <c r="C635" i="1"/>
  <c r="D642" i="4"/>
  <c r="D645" i="4" s="1"/>
  <c r="F640" i="4"/>
  <c r="C634" i="1"/>
  <c r="H18" i="3" l="1"/>
  <c r="C639" i="1"/>
  <c r="E646" i="4"/>
  <c r="D636" i="1"/>
  <c r="D646" i="4"/>
  <c r="C636" i="1"/>
  <c r="F642" i="4"/>
  <c r="H409" i="1"/>
  <c r="G409" i="1"/>
  <c r="H635" i="1"/>
  <c r="G635" i="1"/>
  <c r="E645" i="4"/>
  <c r="F645" i="4" s="1"/>
  <c r="G634" i="1"/>
  <c r="H634" i="1"/>
  <c r="G410" i="1"/>
  <c r="H410" i="1"/>
  <c r="D640" i="1" l="1"/>
  <c r="I19" i="3"/>
  <c r="G636" i="1"/>
  <c r="H636" i="1"/>
  <c r="F646" i="4"/>
  <c r="H19" i="3"/>
  <c r="C640" i="1"/>
  <c r="D639" i="1"/>
  <c r="H639" i="1" s="1"/>
  <c r="I18" i="3"/>
  <c r="H7" i="3" l="1"/>
  <c r="I7" i="3" s="1"/>
  <c r="G639" i="1"/>
  <c r="H640" i="1"/>
  <c r="G640" i="1"/>
  <c r="J3" i="9" l="1"/>
  <c r="M272" i="9" s="1"/>
  <c r="I17" i="9" l="1"/>
  <c r="J10" i="9"/>
  <c r="J6" i="9"/>
  <c r="J5" i="9"/>
  <c r="J9" i="9"/>
  <c r="K9" i="9"/>
  <c r="G16" i="9"/>
  <c r="J11" i="9"/>
  <c r="I11" i="9"/>
  <c r="I13" i="9"/>
  <c r="I7" i="9"/>
  <c r="J17" i="9"/>
  <c r="J13" i="9"/>
  <c r="K10" i="9"/>
  <c r="H17" i="9"/>
  <c r="M16" i="9"/>
  <c r="J12" i="9"/>
  <c r="J7" i="9"/>
  <c r="H16" i="9"/>
  <c r="K13" i="9"/>
  <c r="K12" i="9"/>
  <c r="G17" i="9"/>
  <c r="K11" i="9"/>
  <c r="K5" i="9"/>
  <c r="J8" i="9"/>
  <c r="I9" i="9"/>
  <c r="E9" i="9" s="1"/>
  <c r="B9" i="9" s="1"/>
  <c r="K7" i="9"/>
  <c r="G15" i="9"/>
  <c r="I5" i="9"/>
  <c r="K6" i="9"/>
  <c r="K8" i="9"/>
  <c r="M15" i="9"/>
  <c r="I12" i="9"/>
  <c r="E12" i="9" s="1"/>
  <c r="B12" i="9" s="1"/>
  <c r="L15" i="9"/>
  <c r="I8" i="9"/>
  <c r="I6" i="9"/>
  <c r="G18" i="9"/>
  <c r="H18" i="9"/>
  <c r="L16" i="9"/>
  <c r="L272" i="9"/>
  <c r="F272" i="9" s="1"/>
  <c r="H15" i="9"/>
  <c r="E10" i="9"/>
  <c r="B10" i="9" s="1"/>
  <c r="E6" i="9" l="1"/>
  <c r="B6" i="9" s="1"/>
  <c r="F15" i="9"/>
  <c r="F16" i="9"/>
  <c r="E17" i="9"/>
  <c r="B17" i="9" s="1"/>
  <c r="E8" i="9"/>
  <c r="B8" i="9" s="1"/>
  <c r="E13" i="9"/>
  <c r="B13" i="9" s="1"/>
  <c r="E11" i="9"/>
  <c r="B11" i="9" s="1"/>
  <c r="E18" i="9"/>
  <c r="B18" i="9" s="1"/>
  <c r="E7" i="9"/>
  <c r="B7" i="9" s="1"/>
  <c r="E16" i="9"/>
  <c r="E5" i="9"/>
  <c r="B5" i="9" s="1"/>
  <c r="E15" i="9"/>
  <c r="B272" i="9"/>
  <c r="F19" i="9"/>
  <c r="B16" i="9" l="1"/>
  <c r="F14" i="9"/>
  <c r="F3" i="9" s="1"/>
  <c r="E14" i="9"/>
  <c r="E4" i="9"/>
  <c r="B15"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<sst xmlns="http://schemas.openxmlformats.org/spreadsheetml/2006/main" count="4313" uniqueCount="3394">
  <si>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</si>
  <si>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</si>
  <si>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</si>
  <si>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</si>
  <si>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</si>
  <si>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</si>
  <si>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</si>
  <si>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</si>
  <si>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</si>
  <si>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</si>
  <si>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</si>
  <si>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</si>
  <si>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</si>
  <si>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</si>
  <si>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</si>
  <si>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</si>
  <si>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</si>
  <si>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</si>
  <si>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</si>
  <si>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</si>
  <si>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</si>
  <si>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</si>
  <si>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</si>
  <si>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</si>
  <si>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</si>
  <si>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</si>
  <si>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</si>
  <si>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</si>
  <si>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</si>
  <si>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</si>
  <si>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</si>
  <si>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KISTANJE</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</si>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</sst>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13378905</v>
      </c>
      <c r="D2" s="6">
        <f>'PR-RAS'!E6</f>
        <v>9888789.1500000022</v>
      </c>
      <c r="E2" s="6">
        <v>0</v>
      </c>
      <c r="F2" s="6">
        <v>0</v>
      </c>
      <c r="G2" s="7">
        <f t="shared" ref="G2:G264" si="0">(B2/1000)*(C2*1+D2*2)</f>
        <v>33156.483300000007</v>
      </c>
      <c r="H2" s="7">
        <f t="shared" ref="H2:H264" si="1">ABS(C2-ROUND(C2,0))+ABS(D2-ROUND(D2,0))</f>
        <v>0.15000000223517418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607175</v>
      </c>
      <c r="D3" s="1">
        <f>'PR-RAS'!E7</f>
        <v>796078.05</v>
      </c>
      <c r="E3" s="1">
        <v>0</v>
      </c>
      <c r="F3" s="1">
        <v>0</v>
      </c>
      <c r="G3" s="2">
        <f t="shared" si="0"/>
        <v>4398.6622000000007</v>
      </c>
      <c r="H3" s="2">
        <f t="shared" si="1"/>
        <v>5.0000000046566129E-2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443153</v>
      </c>
      <c r="D4" s="1">
        <f>'PR-RAS'!E8</f>
        <v>618740.29</v>
      </c>
      <c r="E4" s="1">
        <v>0</v>
      </c>
      <c r="F4" s="1">
        <v>0</v>
      </c>
      <c r="G4" s="2">
        <f t="shared" si="0"/>
        <v>5041.90074</v>
      </c>
      <c r="H4" s="2">
        <f t="shared" si="1"/>
        <v>0.2900000000372529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443153</v>
      </c>
      <c r="D5" s="1">
        <f>'PR-RAS'!E9</f>
        <v>618740.29</v>
      </c>
      <c r="E5" s="1">
        <v>0</v>
      </c>
      <c r="F5" s="1">
        <v>0</v>
      </c>
      <c r="G5" s="2">
        <f t="shared" si="0"/>
        <v>6722.5343200000007</v>
      </c>
      <c r="H5" s="2">
        <f t="shared" si="1"/>
        <v>0.2900000000372529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152817</v>
      </c>
      <c r="D19" s="1">
        <f>'PR-RAS'!E23</f>
        <v>155459.62</v>
      </c>
      <c r="E19" s="1">
        <v>0</v>
      </c>
      <c r="F19" s="1">
        <v>0</v>
      </c>
      <c r="G19" s="2">
        <f t="shared" si="0"/>
        <v>8347.2523199999996</v>
      </c>
      <c r="H19" s="2">
        <f t="shared" si="1"/>
        <v>0.38000000000465661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152528</v>
      </c>
      <c r="D23" s="1">
        <f>'PR-RAS'!E27</f>
        <v>155459.62</v>
      </c>
      <c r="E23" s="1">
        <v>0</v>
      </c>
      <c r="F23" s="1">
        <v>0</v>
      </c>
      <c r="G23" s="2">
        <f t="shared" si="0"/>
        <v>10195.839279999998</v>
      </c>
      <c r="H23" s="2">
        <f t="shared" si="1"/>
        <v>0.38000000000465661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289</v>
      </c>
      <c r="D24" s="1">
        <f>'PR-RAS'!E28</f>
        <v>0</v>
      </c>
      <c r="E24" s="1">
        <v>0</v>
      </c>
      <c r="F24" s="1">
        <v>0</v>
      </c>
      <c r="G24" s="2">
        <f t="shared" si="0"/>
        <v>6.6470000000000002</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11205</v>
      </c>
      <c r="D25" s="1">
        <f>'PR-RAS'!E29</f>
        <v>21878.140000000003</v>
      </c>
      <c r="E25" s="1">
        <v>0</v>
      </c>
      <c r="F25" s="1">
        <v>0</v>
      </c>
      <c r="G25" s="2">
        <f t="shared" si="0"/>
        <v>1319.0707200000002</v>
      </c>
      <c r="H25" s="2">
        <f t="shared" si="1"/>
        <v>0.1400000000030559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9417</v>
      </c>
      <c r="D27" s="1">
        <f>'PR-RAS'!E31</f>
        <v>18984.740000000002</v>
      </c>
      <c r="E27" s="1">
        <v>0</v>
      </c>
      <c r="F27" s="1">
        <v>0</v>
      </c>
      <c r="G27" s="2">
        <f t="shared" si="0"/>
        <v>1232.0484799999999</v>
      </c>
      <c r="H27" s="2">
        <f t="shared" si="1"/>
        <v>0.25999999999839929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1788</v>
      </c>
      <c r="D29" s="1">
        <f>'PR-RAS'!E33</f>
        <v>2893.4</v>
      </c>
      <c r="E29" s="1">
        <v>0</v>
      </c>
      <c r="F29" s="1">
        <v>0</v>
      </c>
      <c r="G29" s="2">
        <f t="shared" si="0"/>
        <v>212.09440000000001</v>
      </c>
      <c r="H29" s="2">
        <f t="shared" si="1"/>
        <v>0.40000000000009095</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11698538</v>
      </c>
      <c r="D46" s="1">
        <f>'PR-RAS'!E50</f>
        <v>7858818.2400000002</v>
      </c>
      <c r="E46" s="1">
        <v>0</v>
      </c>
      <c r="F46" s="1">
        <v>0</v>
      </c>
      <c r="G46" s="2">
        <f t="shared" si="0"/>
        <v>1233727.8515999999</v>
      </c>
      <c r="H46" s="2">
        <f t="shared" si="1"/>
        <v>0.24000000022351742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7495217</v>
      </c>
      <c r="D55" s="1">
        <f>'PR-RAS'!E59</f>
        <v>7097973.21</v>
      </c>
      <c r="E55" s="1">
        <v>0</v>
      </c>
      <c r="F55" s="1">
        <v>0</v>
      </c>
      <c r="G55" s="2">
        <f t="shared" si="0"/>
        <v>1171322.8246800001</v>
      </c>
      <c r="H55" s="2">
        <f t="shared" si="1"/>
        <v>0.2099999999627471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7175217</v>
      </c>
      <c r="D56" s="1">
        <f>'PR-RAS'!E60</f>
        <v>6693064.4100000001</v>
      </c>
      <c r="E56" s="1">
        <v>0</v>
      </c>
      <c r="F56" s="1">
        <v>0</v>
      </c>
      <c r="G56" s="2">
        <f t="shared" si="0"/>
        <v>1130874.0201000001</v>
      </c>
      <c r="H56" s="2">
        <f t="shared" si="1"/>
        <v>0.41000000014901161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320000</v>
      </c>
      <c r="D57" s="1">
        <f>'PR-RAS'!E61</f>
        <v>404908.79999999999</v>
      </c>
      <c r="E57" s="1">
        <v>0</v>
      </c>
      <c r="F57" s="1">
        <v>0</v>
      </c>
      <c r="G57" s="2">
        <f t="shared" si="0"/>
        <v>63269.78560000001</v>
      </c>
      <c r="H57" s="2">
        <f t="shared" si="1"/>
        <v>0.20000000001164153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208897</v>
      </c>
      <c r="D58" s="1">
        <f>'PR-RAS'!E62</f>
        <v>72251.28</v>
      </c>
      <c r="E58" s="1">
        <v>0</v>
      </c>
      <c r="F58" s="1">
        <v>0</v>
      </c>
      <c r="G58" s="2">
        <f t="shared" si="0"/>
        <v>20143.77492</v>
      </c>
      <c r="H58" s="2">
        <f t="shared" si="1"/>
        <v>0.27999999999883585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208897</v>
      </c>
      <c r="D59" s="1">
        <f>'PR-RAS'!E63</f>
        <v>72251.28</v>
      </c>
      <c r="E59" s="1">
        <v>0</v>
      </c>
      <c r="F59" s="1">
        <v>0</v>
      </c>
      <c r="G59" s="2">
        <f t="shared" si="0"/>
        <v>20497.174480000001</v>
      </c>
      <c r="H59" s="2">
        <f t="shared" si="1"/>
        <v>0.27999999999883585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3994424</v>
      </c>
      <c r="D70" s="1">
        <f>'PR-RAS'!E74</f>
        <v>688593.75</v>
      </c>
      <c r="E70" s="1">
        <v>0</v>
      </c>
      <c r="F70" s="1">
        <v>0</v>
      </c>
      <c r="G70" s="2">
        <f t="shared" si="0"/>
        <v>370641.19350000005</v>
      </c>
      <c r="H70" s="2">
        <f t="shared" si="1"/>
        <v>0.25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3994424</v>
      </c>
      <c r="D72" s="1">
        <f>'PR-RAS'!E76</f>
        <v>688593.75</v>
      </c>
      <c r="E72" s="1">
        <v>0</v>
      </c>
      <c r="F72" s="1">
        <v>0</v>
      </c>
      <c r="G72" s="2">
        <f t="shared" si="0"/>
        <v>381384.41649999999</v>
      </c>
      <c r="H72" s="2">
        <f t="shared" si="1"/>
        <v>0.25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742393</v>
      </c>
      <c r="D78" s="1">
        <f>'PR-RAS'!E82</f>
        <v>1056914.48</v>
      </c>
      <c r="E78" s="1">
        <v>0</v>
      </c>
      <c r="F78" s="1">
        <v>0</v>
      </c>
      <c r="G78" s="2">
        <f t="shared" si="0"/>
        <v>219929.09091999999</v>
      </c>
      <c r="H78" s="2">
        <f t="shared" si="1"/>
        <v>0.47999999998137355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27</v>
      </c>
      <c r="D79" s="1">
        <f>'PR-RAS'!E83</f>
        <v>12.31</v>
      </c>
      <c r="E79" s="1">
        <v>0</v>
      </c>
      <c r="F79" s="1">
        <v>0</v>
      </c>
      <c r="G79" s="2">
        <f t="shared" si="0"/>
        <v>4.0263600000000004</v>
      </c>
      <c r="H79" s="2">
        <f t="shared" si="1"/>
        <v>0.3100000000000005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27</v>
      </c>
      <c r="D81" s="1">
        <f>'PR-RAS'!E85</f>
        <v>12.31</v>
      </c>
      <c r="E81" s="1">
        <v>0</v>
      </c>
      <c r="F81" s="1">
        <v>0</v>
      </c>
      <c r="G81" s="2">
        <f t="shared" si="0"/>
        <v>4.1296000000000008</v>
      </c>
      <c r="H81" s="2">
        <f t="shared" si="1"/>
        <v>0.3100000000000005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742366</v>
      </c>
      <c r="D87" s="1">
        <f>'PR-RAS'!E91</f>
        <v>1056902.17</v>
      </c>
      <c r="E87" s="1">
        <v>0</v>
      </c>
      <c r="F87" s="1">
        <v>0</v>
      </c>
      <c r="G87" s="2">
        <f t="shared" si="0"/>
        <v>245630.64923999997</v>
      </c>
      <c r="H87" s="2">
        <f t="shared" si="1"/>
        <v>0.16999999992549419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122994</v>
      </c>
      <c r="D89" s="1">
        <f>'PR-RAS'!E93</f>
        <v>104636.75</v>
      </c>
      <c r="E89" s="1">
        <v>0</v>
      </c>
      <c r="F89" s="1">
        <v>0</v>
      </c>
      <c r="G89" s="2">
        <f t="shared" si="0"/>
        <v>29239.539999999997</v>
      </c>
      <c r="H89" s="2">
        <f t="shared" si="1"/>
        <v>0.25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619372</v>
      </c>
      <c r="D90" s="1">
        <f>'PR-RAS'!E94</f>
        <v>952265.42</v>
      </c>
      <c r="E90" s="1">
        <v>0</v>
      </c>
      <c r="F90" s="1">
        <v>0</v>
      </c>
      <c r="G90" s="2">
        <f t="shared" si="0"/>
        <v>224627.35275999998</v>
      </c>
      <c r="H90" s="2">
        <f t="shared" si="1"/>
        <v>0.42000000004190952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230799</v>
      </c>
      <c r="D102" s="1">
        <f>'PR-RAS'!E106</f>
        <v>176978.38</v>
      </c>
      <c r="E102" s="1">
        <v>0</v>
      </c>
      <c r="F102" s="1">
        <v>0</v>
      </c>
      <c r="G102" s="2">
        <f t="shared" si="0"/>
        <v>59060.331760000008</v>
      </c>
      <c r="H102" s="2">
        <f t="shared" si="1"/>
        <v>0.38000000000465661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33597</v>
      </c>
      <c r="D103" s="1">
        <f>'PR-RAS'!E107</f>
        <v>35129.32</v>
      </c>
      <c r="E103" s="1">
        <v>0</v>
      </c>
      <c r="F103" s="1">
        <v>0</v>
      </c>
      <c r="G103" s="2">
        <f t="shared" si="0"/>
        <v>10593.27528</v>
      </c>
      <c r="H103" s="2">
        <f t="shared" si="1"/>
        <v>0.31999999999970896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33556</v>
      </c>
      <c r="D105" s="1">
        <f>'PR-RAS'!E109</f>
        <v>35094.019999999997</v>
      </c>
      <c r="E105" s="1">
        <v>0</v>
      </c>
      <c r="F105" s="1">
        <v>0</v>
      </c>
      <c r="G105" s="2">
        <f t="shared" si="0"/>
        <v>10789.380159999999</v>
      </c>
      <c r="H105" s="2">
        <f t="shared" si="1"/>
        <v>1.9999999996798579E-2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41</v>
      </c>
      <c r="D106" s="1">
        <f>'PR-RAS'!E110</f>
        <v>35.299999999999997</v>
      </c>
      <c r="E106" s="1">
        <v>0</v>
      </c>
      <c r="F106" s="1">
        <v>0</v>
      </c>
      <c r="G106" s="2">
        <f t="shared" si="0"/>
        <v>11.717999999999998</v>
      </c>
      <c r="H106" s="2">
        <f t="shared" si="1"/>
        <v>0.29999999999999716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5510</v>
      </c>
      <c r="D108" s="1">
        <f>'PR-RAS'!E112</f>
        <v>5464.25</v>
      </c>
      <c r="E108" s="1">
        <v>0</v>
      </c>
      <c r="F108" s="1">
        <v>0</v>
      </c>
      <c r="G108" s="2">
        <f t="shared" si="0"/>
        <v>1758.9195</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1267</v>
      </c>
      <c r="D110" s="1">
        <f>'PR-RAS'!E114</f>
        <v>310.58999999999997</v>
      </c>
      <c r="E110" s="1">
        <v>0</v>
      </c>
      <c r="F110" s="1">
        <v>0</v>
      </c>
      <c r="G110" s="2">
        <f t="shared" si="0"/>
        <v>205.81161999999998</v>
      </c>
      <c r="H110" s="2">
        <f t="shared" si="1"/>
        <v>0.41000000000002501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1379</v>
      </c>
      <c r="D111" s="1">
        <f>'PR-RAS'!E115</f>
        <v>1941.74</v>
      </c>
      <c r="E111" s="1">
        <v>0</v>
      </c>
      <c r="F111" s="1">
        <v>0</v>
      </c>
      <c r="G111" s="2">
        <f t="shared" si="0"/>
        <v>578.87279999999998</v>
      </c>
      <c r="H111" s="2">
        <f t="shared" si="1"/>
        <v>0.25999999999999091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2864</v>
      </c>
      <c r="D113" s="1">
        <f>'PR-RAS'!E117</f>
        <v>3211.92</v>
      </c>
      <c r="E113" s="1">
        <v>0</v>
      </c>
      <c r="F113" s="1">
        <v>0</v>
      </c>
      <c r="G113" s="2">
        <f t="shared" si="0"/>
        <v>1040.2380800000001</v>
      </c>
      <c r="H113" s="2">
        <f t="shared" si="1"/>
        <v>7.999999999992724E-2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191692</v>
      </c>
      <c r="D116" s="1">
        <f>'PR-RAS'!E120</f>
        <v>136384.81</v>
      </c>
      <c r="E116" s="1">
        <v>0</v>
      </c>
      <c r="F116" s="1">
        <v>0</v>
      </c>
      <c r="G116" s="2">
        <f t="shared" si="0"/>
        <v>53413.086300000003</v>
      </c>
      <c r="H116" s="2">
        <f t="shared" si="1"/>
        <v>0.19000000000232831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16092</v>
      </c>
      <c r="D117" s="1">
        <f>'PR-RAS'!E121</f>
        <v>2965.88</v>
      </c>
      <c r="E117" s="1">
        <v>0</v>
      </c>
      <c r="F117" s="1">
        <v>0</v>
      </c>
      <c r="G117" s="2">
        <f t="shared" si="0"/>
        <v>2554.7561600000004</v>
      </c>
      <c r="H117" s="2">
        <f t="shared" si="1"/>
        <v>0.11999999999989086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175600</v>
      </c>
      <c r="D118" s="1">
        <f>'PR-RAS'!E122</f>
        <v>133418.93</v>
      </c>
      <c r="E118" s="1">
        <v>0</v>
      </c>
      <c r="F118" s="1">
        <v>0</v>
      </c>
      <c r="G118" s="2">
        <f t="shared" si="0"/>
        <v>51765.229619999998</v>
      </c>
      <c r="H118" s="2">
        <f t="shared" si="1"/>
        <v>7.0000000006984919E-2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100000</v>
      </c>
      <c r="D120" s="1">
        <f>'PR-RAS'!E124</f>
        <v>0</v>
      </c>
      <c r="E120" s="1">
        <v>0</v>
      </c>
      <c r="F120" s="1">
        <v>0</v>
      </c>
      <c r="G120" s="2">
        <f t="shared" si="0"/>
        <v>11900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100000</v>
      </c>
      <c r="D124" s="1">
        <f>'PR-RAS'!E128</f>
        <v>0</v>
      </c>
      <c r="E124" s="1">
        <v>0</v>
      </c>
      <c r="F124" s="1">
        <v>0</v>
      </c>
      <c r="G124" s="2">
        <f t="shared" si="0"/>
        <v>12300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100000</v>
      </c>
      <c r="D126" s="1">
        <f>'PR-RAS'!E130</f>
        <v>0</v>
      </c>
      <c r="E126" s="1">
        <v>0</v>
      </c>
      <c r="F126" s="1">
        <v>0</v>
      </c>
      <c r="G126" s="2">
        <f t="shared" si="0"/>
        <v>12500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9197960</v>
      </c>
      <c r="D147" s="1">
        <f>'PR-RAS'!E151</f>
        <v>7636923.4300000016</v>
      </c>
      <c r="E147" s="1">
        <v>0</v>
      </c>
      <c r="F147" s="1">
        <v>0</v>
      </c>
      <c r="G147" s="2">
        <f t="shared" si="0"/>
        <v>3572883.8015600001</v>
      </c>
      <c r="H147" s="2">
        <f t="shared" si="1"/>
        <v>0.43000000156462193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2034002</v>
      </c>
      <c r="D148" s="1">
        <f>'PR-RAS'!E152</f>
        <v>1675357.33</v>
      </c>
      <c r="E148" s="1">
        <v>0</v>
      </c>
      <c r="F148" s="1">
        <v>0</v>
      </c>
      <c r="G148" s="2">
        <f t="shared" si="0"/>
        <v>791553.34901999997</v>
      </c>
      <c r="H148" s="2">
        <f t="shared" si="1"/>
        <v>0.33000000007450581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1696113</v>
      </c>
      <c r="D149" s="1">
        <f>'PR-RAS'!E153</f>
        <v>1393679.82</v>
      </c>
      <c r="E149" s="1">
        <v>0</v>
      </c>
      <c r="F149" s="1">
        <v>0</v>
      </c>
      <c r="G149" s="2">
        <f t="shared" si="0"/>
        <v>663553.95072000008</v>
      </c>
      <c r="H149" s="2">
        <f t="shared" si="1"/>
        <v>0.17999999993480742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1693198</v>
      </c>
      <c r="D150" s="1">
        <f>'PR-RAS'!E154</f>
        <v>1393679.82</v>
      </c>
      <c r="E150" s="1">
        <v>0</v>
      </c>
      <c r="F150" s="1">
        <v>0</v>
      </c>
      <c r="G150" s="2">
        <f t="shared" si="0"/>
        <v>667603.08836000005</v>
      </c>
      <c r="H150" s="2">
        <f t="shared" si="1"/>
        <v>0.17999999993480742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2915</v>
      </c>
      <c r="D152" s="1">
        <f>'PR-RAS'!E156</f>
        <v>0</v>
      </c>
      <c r="E152" s="1">
        <v>0</v>
      </c>
      <c r="F152" s="1">
        <v>0</v>
      </c>
      <c r="G152" s="2">
        <f t="shared" si="0"/>
        <v>440.16499999999996</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53651</v>
      </c>
      <c r="D154" s="1">
        <f>'PR-RAS'!E158</f>
        <v>51761.34</v>
      </c>
      <c r="E154" s="1">
        <v>0</v>
      </c>
      <c r="F154" s="1">
        <v>0</v>
      </c>
      <c r="G154" s="2">
        <f t="shared" si="0"/>
        <v>24047.573039999999</v>
      </c>
      <c r="H154" s="2">
        <f t="shared" si="1"/>
        <v>0.33999999999650754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284238</v>
      </c>
      <c r="D155" s="1">
        <f>'PR-RAS'!E159</f>
        <v>229916.17</v>
      </c>
      <c r="E155" s="1">
        <v>0</v>
      </c>
      <c r="F155" s="1">
        <v>0</v>
      </c>
      <c r="G155" s="2">
        <f t="shared" si="0"/>
        <v>114586.83236000001</v>
      </c>
      <c r="H155" s="2">
        <f t="shared" si="1"/>
        <v>0.17000000001280569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284238</v>
      </c>
      <c r="D157" s="1">
        <f>'PR-RAS'!E161</f>
        <v>229916.17</v>
      </c>
      <c r="E157" s="1">
        <v>0</v>
      </c>
      <c r="F157" s="1">
        <v>0</v>
      </c>
      <c r="G157" s="2">
        <f t="shared" si="0"/>
        <v>116074.97304000001</v>
      </c>
      <c r="H157" s="2">
        <f t="shared" si="1"/>
        <v>0.17000000001280569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4871703</v>
      </c>
      <c r="D159" s="1">
        <f>'PR-RAS'!E163</f>
        <v>4059878.8700000006</v>
      </c>
      <c r="E159" s="1">
        <v>0</v>
      </c>
      <c r="F159" s="1">
        <v>0</v>
      </c>
      <c r="G159" s="2">
        <f t="shared" si="0"/>
        <v>2052650.7969200003</v>
      </c>
      <c r="H159" s="2">
        <f t="shared" si="1"/>
        <v>0.12999999942258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140214</v>
      </c>
      <c r="D160" s="1">
        <f>'PR-RAS'!E164</f>
        <v>78415.070000000007</v>
      </c>
      <c r="E160" s="1">
        <v>0</v>
      </c>
      <c r="F160" s="1">
        <v>0</v>
      </c>
      <c r="G160" s="2">
        <f t="shared" si="0"/>
        <v>47230.018260000004</v>
      </c>
      <c r="H160" s="2">
        <f t="shared" si="1"/>
        <v>7.0000000006984919E-2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19340</v>
      </c>
      <c r="D161" s="1">
        <f>'PR-RAS'!E165</f>
        <v>9206.86</v>
      </c>
      <c r="E161" s="1">
        <v>0</v>
      </c>
      <c r="F161" s="1">
        <v>0</v>
      </c>
      <c r="G161" s="2">
        <f t="shared" si="0"/>
        <v>6040.5952000000007</v>
      </c>
      <c r="H161" s="2">
        <f t="shared" si="1"/>
        <v>0.13999999999941792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103866</v>
      </c>
      <c r="D162" s="1">
        <f>'PR-RAS'!E166</f>
        <v>64891.21</v>
      </c>
      <c r="E162" s="1">
        <v>0</v>
      </c>
      <c r="F162" s="1">
        <v>0</v>
      </c>
      <c r="G162" s="2">
        <f t="shared" si="0"/>
        <v>37617.395619999996</v>
      </c>
      <c r="H162" s="2">
        <f t="shared" si="1"/>
        <v>0.20999999999912689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8530</v>
      </c>
      <c r="D163" s="1">
        <f>'PR-RAS'!E167</f>
        <v>0</v>
      </c>
      <c r="E163" s="1">
        <v>0</v>
      </c>
      <c r="F163" s="1">
        <v>0</v>
      </c>
      <c r="G163" s="2">
        <f t="shared" si="0"/>
        <v>1381.8600000000001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8478</v>
      </c>
      <c r="D164" s="1">
        <f>'PR-RAS'!E168</f>
        <v>4317</v>
      </c>
      <c r="E164" s="1">
        <v>0</v>
      </c>
      <c r="F164" s="1">
        <v>0</v>
      </c>
      <c r="G164" s="2">
        <f t="shared" si="0"/>
        <v>2789.2560000000003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758149</v>
      </c>
      <c r="D165" s="1">
        <f>'PR-RAS'!E169</f>
        <v>917375.63</v>
      </c>
      <c r="E165" s="1">
        <v>0</v>
      </c>
      <c r="F165" s="1">
        <v>0</v>
      </c>
      <c r="G165" s="2">
        <f t="shared" si="0"/>
        <v>425235.64263999998</v>
      </c>
      <c r="H165" s="2">
        <f t="shared" si="1"/>
        <v>0.36999999999534339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96245</v>
      </c>
      <c r="D166" s="1">
        <f>'PR-RAS'!E170</f>
        <v>113780.35</v>
      </c>
      <c r="E166" s="1">
        <v>0</v>
      </c>
      <c r="F166" s="1">
        <v>0</v>
      </c>
      <c r="G166" s="2">
        <f t="shared" si="0"/>
        <v>53427.940500000004</v>
      </c>
      <c r="H166" s="2">
        <f t="shared" si="1"/>
        <v>0.35000000000582077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651049</v>
      </c>
      <c r="D168" s="1">
        <f>'PR-RAS'!E172</f>
        <v>774773.88</v>
      </c>
      <c r="E168" s="1">
        <v>0</v>
      </c>
      <c r="F168" s="1">
        <v>0</v>
      </c>
      <c r="G168" s="2">
        <f t="shared" si="0"/>
        <v>367499.65891999996</v>
      </c>
      <c r="H168" s="2">
        <f t="shared" si="1"/>
        <v>0.11999999999534339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582.35</v>
      </c>
      <c r="E169" s="1">
        <v>0</v>
      </c>
      <c r="F169" s="1">
        <v>0</v>
      </c>
      <c r="G169" s="2">
        <f t="shared" si="0"/>
        <v>195.66960000000003</v>
      </c>
      <c r="H169" s="2">
        <f t="shared" si="1"/>
        <v>0.35000000000002274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6843</v>
      </c>
      <c r="D170" s="1">
        <f>'PR-RAS'!E174</f>
        <v>24504.41</v>
      </c>
      <c r="E170" s="1">
        <v>0</v>
      </c>
      <c r="F170" s="1">
        <v>0</v>
      </c>
      <c r="G170" s="2">
        <f t="shared" si="0"/>
        <v>9438.9575800000002</v>
      </c>
      <c r="H170" s="2">
        <f t="shared" si="1"/>
        <v>0.40999999999985448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4012</v>
      </c>
      <c r="D172" s="1">
        <f>'PR-RAS'!E176</f>
        <v>3734.64</v>
      </c>
      <c r="E172" s="1">
        <v>0</v>
      </c>
      <c r="F172" s="1">
        <v>0</v>
      </c>
      <c r="G172" s="2">
        <f t="shared" si="0"/>
        <v>1963.2988800000001</v>
      </c>
      <c r="H172" s="2">
        <f t="shared" si="1"/>
        <v>0.36000000000012733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3622045</v>
      </c>
      <c r="D173" s="1">
        <f>'PR-RAS'!E177</f>
        <v>2742435.37</v>
      </c>
      <c r="E173" s="1">
        <v>0</v>
      </c>
      <c r="F173" s="1">
        <v>0</v>
      </c>
      <c r="G173" s="2">
        <f t="shared" si="0"/>
        <v>1566389.50728</v>
      </c>
      <c r="H173" s="2">
        <f t="shared" si="1"/>
        <v>0.37000000011175871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88105</v>
      </c>
      <c r="D174" s="1">
        <f>'PR-RAS'!E178</f>
        <v>76237.899999999994</v>
      </c>
      <c r="E174" s="1">
        <v>0</v>
      </c>
      <c r="F174" s="1">
        <v>0</v>
      </c>
      <c r="G174" s="2">
        <f t="shared" si="0"/>
        <v>41620.478399999993</v>
      </c>
      <c r="H174" s="2">
        <f t="shared" si="1"/>
        <v>0.10000000000582077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2678809</v>
      </c>
      <c r="D175" s="1">
        <f>'PR-RAS'!E179</f>
        <v>1825873.05</v>
      </c>
      <c r="E175" s="1">
        <v>0</v>
      </c>
      <c r="F175" s="1">
        <v>0</v>
      </c>
      <c r="G175" s="2">
        <f t="shared" si="0"/>
        <v>1101516.5873999998</v>
      </c>
      <c r="H175" s="2">
        <f t="shared" si="1"/>
        <v>5.0000000046566129E-2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52585</v>
      </c>
      <c r="D176" s="1">
        <f>'PR-RAS'!E180</f>
        <v>86572.5</v>
      </c>
      <c r="E176" s="1">
        <v>0</v>
      </c>
      <c r="F176" s="1">
        <v>0</v>
      </c>
      <c r="G176" s="2">
        <f t="shared" si="0"/>
        <v>39502.75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284080</v>
      </c>
      <c r="D177" s="1">
        <f>'PR-RAS'!E181</f>
        <v>254312.44</v>
      </c>
      <c r="E177" s="1">
        <v>0</v>
      </c>
      <c r="F177" s="1">
        <v>0</v>
      </c>
      <c r="G177" s="2">
        <f t="shared" si="0"/>
        <v>139516.05888</v>
      </c>
      <c r="H177" s="2">
        <f t="shared" si="1"/>
        <v>0.44000000000232831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35824</v>
      </c>
      <c r="D179" s="1">
        <f>'PR-RAS'!E183</f>
        <v>12462.88</v>
      </c>
      <c r="E179" s="1">
        <v>0</v>
      </c>
      <c r="F179" s="1">
        <v>0</v>
      </c>
      <c r="G179" s="2">
        <f t="shared" si="0"/>
        <v>10813.457279999999</v>
      </c>
      <c r="H179" s="2">
        <f t="shared" si="1"/>
        <v>0.12000000000080036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466003</v>
      </c>
      <c r="D180" s="1">
        <f>'PR-RAS'!E184</f>
        <v>480611.6</v>
      </c>
      <c r="E180" s="1">
        <v>0</v>
      </c>
      <c r="F180" s="1">
        <v>0</v>
      </c>
      <c r="G180" s="2">
        <f t="shared" si="0"/>
        <v>255473.48979999998</v>
      </c>
      <c r="H180" s="2">
        <f t="shared" si="1"/>
        <v>0.40000000002328306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1920</v>
      </c>
      <c r="D181" s="1">
        <f>'PR-RAS'!E185</f>
        <v>6365</v>
      </c>
      <c r="E181" s="1">
        <v>0</v>
      </c>
      <c r="F181" s="1">
        <v>0</v>
      </c>
      <c r="G181" s="2">
        <f t="shared" si="0"/>
        <v>2637</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14719</v>
      </c>
      <c r="D182" s="1">
        <f>'PR-RAS'!E186</f>
        <v>0</v>
      </c>
      <c r="E182" s="1">
        <v>0</v>
      </c>
      <c r="F182" s="1">
        <v>0</v>
      </c>
      <c r="G182" s="2">
        <f t="shared" si="0"/>
        <v>2664.1390000000001</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8224</v>
      </c>
      <c r="D183" s="1">
        <f>'PR-RAS'!E187</f>
        <v>14275.43</v>
      </c>
      <c r="E183" s="1">
        <v>0</v>
      </c>
      <c r="F183" s="1">
        <v>0</v>
      </c>
      <c r="G183" s="2">
        <f t="shared" si="0"/>
        <v>6693.0245199999999</v>
      </c>
      <c r="H183" s="2">
        <f t="shared" si="1"/>
        <v>0.43000000000029104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343071</v>
      </c>
      <c r="D184" s="1">
        <f>'PR-RAS'!E188</f>
        <v>307377.37</v>
      </c>
      <c r="E184" s="1">
        <v>0</v>
      </c>
      <c r="F184" s="1">
        <v>0</v>
      </c>
      <c r="G184" s="2">
        <f t="shared" si="0"/>
        <v>175282.11041999998</v>
      </c>
      <c r="H184" s="2">
        <f t="shared" si="1"/>
        <v>0.36999999999534339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198986</v>
      </c>
      <c r="D185" s="1">
        <f>'PR-RAS'!E189</f>
        <v>165931.4</v>
      </c>
      <c r="E185" s="1">
        <v>0</v>
      </c>
      <c r="F185" s="1">
        <v>0</v>
      </c>
      <c r="G185" s="2">
        <f t="shared" si="0"/>
        <v>97676.179200000013</v>
      </c>
      <c r="H185" s="2">
        <f t="shared" si="1"/>
        <v>0.39999999999417923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25122</v>
      </c>
      <c r="D186" s="1">
        <f>'PR-RAS'!E190</f>
        <v>32661.13</v>
      </c>
      <c r="E186" s="1">
        <v>0</v>
      </c>
      <c r="F186" s="1">
        <v>0</v>
      </c>
      <c r="G186" s="2">
        <f t="shared" si="0"/>
        <v>16732.188100000003</v>
      </c>
      <c r="H186" s="2">
        <f t="shared" si="1"/>
        <v>0.13000000000101863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97305</v>
      </c>
      <c r="D187" s="1">
        <f>'PR-RAS'!E191</f>
        <v>81481.42</v>
      </c>
      <c r="E187" s="1">
        <v>0</v>
      </c>
      <c r="F187" s="1">
        <v>0</v>
      </c>
      <c r="G187" s="2">
        <f t="shared" si="0"/>
        <v>48409.818240000001</v>
      </c>
      <c r="H187" s="2">
        <f t="shared" si="1"/>
        <v>0.41999999999825377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8359</v>
      </c>
      <c r="D188" s="1">
        <f>'PR-RAS'!E192</f>
        <v>0</v>
      </c>
      <c r="E188" s="1">
        <v>0</v>
      </c>
      <c r="F188" s="1">
        <v>0</v>
      </c>
      <c r="G188" s="2">
        <f t="shared" si="0"/>
        <v>1563.133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3424</v>
      </c>
      <c r="D189" s="1">
        <f>'PR-RAS'!E193</f>
        <v>21803.42</v>
      </c>
      <c r="E189" s="1">
        <v>0</v>
      </c>
      <c r="F189" s="1">
        <v>0</v>
      </c>
      <c r="G189" s="2">
        <f t="shared" si="0"/>
        <v>8841.7979199999991</v>
      </c>
      <c r="H189" s="2">
        <f t="shared" si="1"/>
        <v>0.41999999999825377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9875</v>
      </c>
      <c r="D191" s="1">
        <f>'PR-RAS'!E195</f>
        <v>5500</v>
      </c>
      <c r="E191" s="1">
        <v>0</v>
      </c>
      <c r="F191" s="1">
        <v>0</v>
      </c>
      <c r="G191" s="2">
        <f t="shared" si="0"/>
        <v>3966.25</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72351</v>
      </c>
      <c r="D192" s="1">
        <f>'PR-RAS'!E196</f>
        <v>101035.62</v>
      </c>
      <c r="E192" s="1">
        <v>0</v>
      </c>
      <c r="F192" s="1">
        <v>0</v>
      </c>
      <c r="G192" s="2">
        <f t="shared" si="0"/>
        <v>52414.647839999998</v>
      </c>
      <c r="H192" s="2">
        <f t="shared" si="1"/>
        <v>0.38000000000465661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36726</v>
      </c>
      <c r="D198" s="1">
        <f>'PR-RAS'!E202</f>
        <v>52191.75</v>
      </c>
      <c r="E198" s="1">
        <v>0</v>
      </c>
      <c r="F198" s="1">
        <v>0</v>
      </c>
      <c r="G198" s="2">
        <f t="shared" si="0"/>
        <v>27798.571500000002</v>
      </c>
      <c r="H198" s="2">
        <f t="shared" si="1"/>
        <v>0.25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36726</v>
      </c>
      <c r="D201" s="1">
        <f>'PR-RAS'!E205</f>
        <v>52191.75</v>
      </c>
      <c r="E201" s="1">
        <v>0</v>
      </c>
      <c r="F201" s="1">
        <v>0</v>
      </c>
      <c r="G201" s="2">
        <f t="shared" si="0"/>
        <v>28221.9</v>
      </c>
      <c r="H201" s="2">
        <f t="shared" si="1"/>
        <v>0.25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35625</v>
      </c>
      <c r="D206" s="1">
        <f>'PR-RAS'!E210</f>
        <v>48843.87</v>
      </c>
      <c r="E206" s="1">
        <v>0</v>
      </c>
      <c r="F206" s="1">
        <v>0</v>
      </c>
      <c r="G206" s="2">
        <f t="shared" si="0"/>
        <v>27329.111699999998</v>
      </c>
      <c r="H206" s="2">
        <f t="shared" si="1"/>
        <v>0.12999999999738066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24961</v>
      </c>
      <c r="D207" s="1">
        <f>'PR-RAS'!E211</f>
        <v>25570.83</v>
      </c>
      <c r="E207" s="1">
        <v>0</v>
      </c>
      <c r="F207" s="1">
        <v>0</v>
      </c>
      <c r="G207" s="2">
        <f t="shared" si="0"/>
        <v>15677.14796</v>
      </c>
      <c r="H207" s="2">
        <f t="shared" si="1"/>
        <v>0.16999999999825377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346</v>
      </c>
      <c r="D209" s="1">
        <f>'PR-RAS'!E213</f>
        <v>0</v>
      </c>
      <c r="E209" s="1">
        <v>0</v>
      </c>
      <c r="F209" s="1">
        <v>0</v>
      </c>
      <c r="G209" s="2">
        <f t="shared" si="0"/>
        <v>71.968000000000004</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10318</v>
      </c>
      <c r="D210" s="1">
        <f>'PR-RAS'!E214</f>
        <v>23273.040000000001</v>
      </c>
      <c r="E210" s="1">
        <v>0</v>
      </c>
      <c r="F210" s="1">
        <v>0</v>
      </c>
      <c r="G210" s="2">
        <f t="shared" si="0"/>
        <v>11884.592720000001</v>
      </c>
      <c r="H210" s="2">
        <f t="shared" si="1"/>
        <v>4.0000000000873115E-2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167050</v>
      </c>
      <c r="D211" s="1">
        <f>'PR-RAS'!E215</f>
        <v>100000</v>
      </c>
      <c r="E211" s="1">
        <v>0</v>
      </c>
      <c r="F211" s="1">
        <v>0</v>
      </c>
      <c r="G211" s="2">
        <f t="shared" si="0"/>
        <v>77080.5</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100000</v>
      </c>
      <c r="E212" s="1">
        <v>0</v>
      </c>
      <c r="F212" s="1">
        <v>0</v>
      </c>
      <c r="G212" s="2">
        <f t="shared" si="0"/>
        <v>42200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100000</v>
      </c>
      <c r="E214" s="1">
        <v>0</v>
      </c>
      <c r="F214" s="1">
        <v>0</v>
      </c>
      <c r="G214" s="2">
        <f t="shared" si="0"/>
        <v>42600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167050</v>
      </c>
      <c r="D215" s="1">
        <f>'PR-RAS'!E219</f>
        <v>0</v>
      </c>
      <c r="E215" s="1">
        <v>0</v>
      </c>
      <c r="F215" s="1">
        <v>0</v>
      </c>
      <c r="G215" s="2">
        <f t="shared" si="0"/>
        <v>35748.699999999997</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167050</v>
      </c>
      <c r="D218" s="1">
        <f>'PR-RAS'!E222</f>
        <v>0</v>
      </c>
      <c r="E218" s="1">
        <v>0</v>
      </c>
      <c r="F218" s="1">
        <v>0</v>
      </c>
      <c r="G218" s="2">
        <f t="shared" si="0"/>
        <v>36249.85</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18656</v>
      </c>
      <c r="D220" s="1">
        <f>'PR-RAS'!E224</f>
        <v>0</v>
      </c>
      <c r="E220" s="1">
        <v>0</v>
      </c>
      <c r="F220" s="1">
        <v>0</v>
      </c>
      <c r="G220" s="2">
        <f t="shared" si="0"/>
        <v>4085.6640000000002</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18656</v>
      </c>
      <c r="D227" s="1">
        <f>'PR-RAS'!E231</f>
        <v>0</v>
      </c>
      <c r="E227" s="1">
        <v>0</v>
      </c>
      <c r="F227" s="1">
        <v>0</v>
      </c>
      <c r="G227" s="2">
        <f t="shared" si="0"/>
        <v>4216.2560000000003</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18656</v>
      </c>
      <c r="D229" s="1">
        <f>'PR-RAS'!E233</f>
        <v>0</v>
      </c>
      <c r="E229" s="1">
        <v>0</v>
      </c>
      <c r="F229" s="1">
        <v>0</v>
      </c>
      <c r="G229" s="2">
        <f t="shared" si="0"/>
        <v>4253.5680000000002</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887121</v>
      </c>
      <c r="D248" s="1">
        <f>'PR-RAS'!E252</f>
        <v>642179.53</v>
      </c>
      <c r="E248" s="1">
        <v>0</v>
      </c>
      <c r="F248" s="1">
        <v>0</v>
      </c>
      <c r="G248" s="2">
        <f t="shared" si="0"/>
        <v>536355.57481999998</v>
      </c>
      <c r="H248" s="2">
        <f t="shared" si="1"/>
        <v>0.46999999997206032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887121</v>
      </c>
      <c r="D255" s="1">
        <f>'PR-RAS'!E259</f>
        <v>642179.53</v>
      </c>
      <c r="E255" s="1">
        <v>0</v>
      </c>
      <c r="F255" s="1">
        <v>0</v>
      </c>
      <c r="G255" s="2">
        <f t="shared" si="0"/>
        <v>551555.93524000002</v>
      </c>
      <c r="H255" s="2">
        <f t="shared" si="1"/>
        <v>0.46999999997206032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769830</v>
      </c>
      <c r="D256" s="1">
        <f>'PR-RAS'!E260</f>
        <v>291000</v>
      </c>
      <c r="E256" s="1">
        <v>0</v>
      </c>
      <c r="F256" s="1">
        <v>0</v>
      </c>
      <c r="G256" s="2">
        <f t="shared" si="0"/>
        <v>344716.65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117291</v>
      </c>
      <c r="D257" s="1">
        <f>'PR-RAS'!E261</f>
        <v>351179.53</v>
      </c>
      <c r="E257" s="1">
        <v>0</v>
      </c>
      <c r="F257" s="1">
        <v>0</v>
      </c>
      <c r="G257" s="2">
        <f t="shared" si="0"/>
        <v>209830.41536000001</v>
      </c>
      <c r="H257" s="2">
        <f t="shared" si="1"/>
        <v>0.46999999997206032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1147077</v>
      </c>
      <c r="D259" s="1">
        <f>'PR-RAS'!E263</f>
        <v>1058472.08</v>
      </c>
      <c r="E259" s="1">
        <v>0</v>
      </c>
      <c r="F259" s="1">
        <v>0</v>
      </c>
      <c r="G259" s="2">
        <f t="shared" si="0"/>
        <v>842117.45928000007</v>
      </c>
      <c r="H259" s="2">
        <f t="shared" si="1"/>
        <v>8.0000000074505806E-2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1147077</v>
      </c>
      <c r="D260" s="1">
        <f>'PR-RAS'!E264</f>
        <v>1058472.08</v>
      </c>
      <c r="E260" s="1">
        <v>0</v>
      </c>
      <c r="F260" s="1">
        <v>0</v>
      </c>
      <c r="G260" s="2">
        <f t="shared" si="0"/>
        <v>845381.48044000007</v>
      </c>
      <c r="H260" s="2">
        <f t="shared" si="1"/>
        <v>8.0000000074505806E-2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1098270</v>
      </c>
      <c r="D261" s="1">
        <f>'PR-RAS'!E265</f>
        <v>1058472.08</v>
      </c>
      <c r="E261" s="1">
        <v>0</v>
      </c>
      <c r="F261" s="1">
        <v>0</v>
      </c>
      <c r="G261" s="2">
        <f t="shared" si="0"/>
        <v>835955.68160000001</v>
      </c>
      <c r="H261" s="2">
        <f t="shared" si="1"/>
        <v>8.0000000074505806E-2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48807</v>
      </c>
      <c r="D262" s="1">
        <f>'PR-RAS'!E266</f>
        <v>0</v>
      </c>
      <c r="E262" s="1">
        <v>0</v>
      </c>
      <c r="F262" s="1">
        <v>0</v>
      </c>
      <c r="G262" s="2">
        <f t="shared" si="0"/>
        <v>12738.627</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9197960</v>
      </c>
      <c r="D285" s="1">
        <f>'PR-RAS'!E289</f>
        <v>7636923.4300000016</v>
      </c>
      <c r="E285" s="1">
        <v>0</v>
      </c>
      <c r="F285" s="1">
        <v>0</v>
      </c>
      <c r="G285" s="2">
        <f t="shared" si="8"/>
        <v>6949993.14824</v>
      </c>
      <c r="H285" s="2">
        <f t="shared" si="9"/>
        <v>0.43000000156462193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4180945</v>
      </c>
      <c r="D286" s="1">
        <f>'PR-RAS'!E290</f>
        <v>2251865.7200000007</v>
      </c>
      <c r="E286" s="1">
        <v>0</v>
      </c>
      <c r="F286" s="1">
        <v>0</v>
      </c>
      <c r="G286" s="2">
        <f t="shared" si="8"/>
        <v>2475132.7854000004</v>
      </c>
      <c r="H286" s="2">
        <f t="shared" si="9"/>
        <v>0.27999999932944775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3151987</v>
      </c>
      <c r="D288" s="1">
        <f>'PR-RAS'!E292</f>
        <v>6362127.5800000001</v>
      </c>
      <c r="E288" s="1">
        <v>0</v>
      </c>
      <c r="F288" s="1">
        <v>0</v>
      </c>
      <c r="G288" s="2">
        <f t="shared" si="8"/>
        <v>4556481.4999199994</v>
      </c>
      <c r="H288" s="2">
        <f t="shared" si="9"/>
        <v>0.41999999992549419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2213449</v>
      </c>
      <c r="D290" s="1">
        <f>'PR-RAS'!E294</f>
        <v>2125878.44</v>
      </c>
      <c r="E290" s="1">
        <v>0</v>
      </c>
      <c r="F290" s="1">
        <v>0</v>
      </c>
      <c r="G290" s="2">
        <f t="shared" si="8"/>
        <v>1868444.4993199999</v>
      </c>
      <c r="H290" s="2">
        <f t="shared" si="9"/>
        <v>0.43999999994412065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2750</v>
      </c>
      <c r="D293" s="1">
        <f>'PR-RAS'!E298</f>
        <v>15287.34</v>
      </c>
      <c r="E293" s="1">
        <v>0</v>
      </c>
      <c r="F293" s="1">
        <v>0</v>
      </c>
      <c r="G293" s="2">
        <f t="shared" si="8"/>
        <v>9730.8065599999991</v>
      </c>
      <c r="H293" s="2">
        <f t="shared" si="9"/>
        <v>0.34000000000014552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2750</v>
      </c>
      <c r="D306" s="1">
        <f>'PR-RAS'!E311</f>
        <v>15287.34</v>
      </c>
      <c r="E306" s="1">
        <v>0</v>
      </c>
      <c r="F306" s="1">
        <v>0</v>
      </c>
      <c r="G306" s="2">
        <f t="shared" si="8"/>
        <v>10164.027399999999</v>
      </c>
      <c r="H306" s="2">
        <f t="shared" si="9"/>
        <v>0.34000000000014552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2750</v>
      </c>
      <c r="D307" s="1">
        <f>'PR-RAS'!E312</f>
        <v>1593.93</v>
      </c>
      <c r="E307" s="1">
        <v>0</v>
      </c>
      <c r="F307" s="1">
        <v>0</v>
      </c>
      <c r="G307" s="2">
        <f t="shared" si="8"/>
        <v>1816.9851600000002</v>
      </c>
      <c r="H307" s="2">
        <f t="shared" si="9"/>
        <v>6.9999999999936335E-2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2750</v>
      </c>
      <c r="D308" s="1">
        <f>'PR-RAS'!E313</f>
        <v>1593.93</v>
      </c>
      <c r="E308" s="1">
        <v>0</v>
      </c>
      <c r="F308" s="1">
        <v>0</v>
      </c>
      <c r="G308" s="2">
        <f t="shared" si="8"/>
        <v>1822.9230200000002</v>
      </c>
      <c r="H308" s="2">
        <f t="shared" si="9"/>
        <v>6.9999999999936335E-2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13693.41</v>
      </c>
      <c r="E312" s="1">
        <v>0</v>
      </c>
      <c r="F312" s="1">
        <v>0</v>
      </c>
      <c r="G312" s="2">
        <f t="shared" si="8"/>
        <v>8517.301019999999</v>
      </c>
      <c r="H312" s="2">
        <f t="shared" si="9"/>
        <v>0.40999999999985448</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13693.41</v>
      </c>
      <c r="E313" s="1">
        <v>0</v>
      </c>
      <c r="F313" s="1">
        <v>0</v>
      </c>
      <c r="G313" s="2">
        <f t="shared" si="8"/>
        <v>8544.6878400000005</v>
      </c>
      <c r="H313" s="2">
        <f t="shared" si="9"/>
        <v>0.40999999999985448</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7456464</v>
      </c>
      <c r="D345" s="1">
        <f>'PR-RAS'!E350</f>
        <v>1901107.63</v>
      </c>
      <c r="E345" s="1">
        <v>0</v>
      </c>
      <c r="F345" s="1">
        <v>0</v>
      </c>
      <c r="G345" s="2">
        <f t="shared" si="8"/>
        <v>3872985.6654399997</v>
      </c>
      <c r="H345" s="2">
        <f t="shared" si="9"/>
        <v>0.37000000011175871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7145442</v>
      </c>
      <c r="D358" s="1">
        <f>'PR-RAS'!E363</f>
        <v>1207697.6299999999</v>
      </c>
      <c r="E358" s="1">
        <v>0</v>
      </c>
      <c r="F358" s="1">
        <v>0</v>
      </c>
      <c r="G358" s="2">
        <f t="shared" si="8"/>
        <v>3413218.9018199998</v>
      </c>
      <c r="H358" s="2">
        <f t="shared" si="9"/>
        <v>0.37000000011175871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3699807</v>
      </c>
      <c r="D359" s="1">
        <f>'PR-RAS'!E364</f>
        <v>961881.44</v>
      </c>
      <c r="E359" s="1">
        <v>0</v>
      </c>
      <c r="F359" s="1">
        <v>0</v>
      </c>
      <c r="G359" s="2">
        <f t="shared" si="8"/>
        <v>2013238.0170399998</v>
      </c>
      <c r="H359" s="2">
        <f t="shared" si="9"/>
        <v>0.43999999994412065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2939156</v>
      </c>
      <c r="D361" s="1">
        <f>'PR-RAS'!E366</f>
        <v>237703.36</v>
      </c>
      <c r="E361" s="1">
        <v>0</v>
      </c>
      <c r="F361" s="1">
        <v>0</v>
      </c>
      <c r="G361" s="2">
        <f t="shared" si="8"/>
        <v>1229242.5791999998</v>
      </c>
      <c r="H361" s="2">
        <f t="shared" si="9"/>
        <v>0.35999999998603016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390112.25</v>
      </c>
      <c r="E362" s="1">
        <v>0</v>
      </c>
      <c r="F362" s="1">
        <v>0</v>
      </c>
      <c r="G362" s="2">
        <f t="shared" si="8"/>
        <v>281661.04450000002</v>
      </c>
      <c r="H362" s="2">
        <f t="shared" si="9"/>
        <v>0.25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760651</v>
      </c>
      <c r="D363" s="1">
        <f>'PR-RAS'!E368</f>
        <v>334065.83</v>
      </c>
      <c r="E363" s="1">
        <v>0</v>
      </c>
      <c r="F363" s="1">
        <v>0</v>
      </c>
      <c r="G363" s="2">
        <f t="shared" si="8"/>
        <v>517219.32292000006</v>
      </c>
      <c r="H363" s="2">
        <f t="shared" si="9"/>
        <v>0.16999999998370185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3217860</v>
      </c>
      <c r="D364" s="1">
        <f>'PR-RAS'!E369</f>
        <v>115391.19</v>
      </c>
      <c r="E364" s="1">
        <v>0</v>
      </c>
      <c r="F364" s="1">
        <v>0</v>
      </c>
      <c r="G364" s="2">
        <f t="shared" si="8"/>
        <v>1251857.1839399999</v>
      </c>
      <c r="H364" s="2">
        <f t="shared" si="9"/>
        <v>0.19000000000232831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13555</v>
      </c>
      <c r="D365" s="1">
        <f>'PR-RAS'!E370</f>
        <v>33791</v>
      </c>
      <c r="E365" s="1">
        <v>0</v>
      </c>
      <c r="F365" s="1">
        <v>0</v>
      </c>
      <c r="G365" s="2">
        <f t="shared" si="8"/>
        <v>29533.867999999999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1499</v>
      </c>
      <c r="D366" s="1">
        <f>'PR-RAS'!E371</f>
        <v>0</v>
      </c>
      <c r="E366" s="1">
        <v>0</v>
      </c>
      <c r="F366" s="1">
        <v>0</v>
      </c>
      <c r="G366" s="2">
        <f t="shared" si="8"/>
        <v>547.13499999999999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3202806</v>
      </c>
      <c r="D371" s="1">
        <f>'PR-RAS'!E376</f>
        <v>81600.19</v>
      </c>
      <c r="E371" s="1">
        <v>0</v>
      </c>
      <c r="F371" s="1">
        <v>0</v>
      </c>
      <c r="G371" s="2">
        <f t="shared" si="8"/>
        <v>1245422.3606</v>
      </c>
      <c r="H371" s="2">
        <f t="shared" si="9"/>
        <v>0.19000000000232831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227775</v>
      </c>
      <c r="D386" s="1">
        <f>'PR-RAS'!E391</f>
        <v>130425</v>
      </c>
      <c r="E386" s="1">
        <v>0</v>
      </c>
      <c r="F386" s="1">
        <v>0</v>
      </c>
      <c r="G386" s="2">
        <f t="shared" si="8"/>
        <v>188120.625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8742</v>
      </c>
      <c r="D388" s="1">
        <f>'PR-RAS'!E393</f>
        <v>0</v>
      </c>
      <c r="E388" s="1">
        <v>0</v>
      </c>
      <c r="F388" s="1">
        <v>0</v>
      </c>
      <c r="G388" s="2">
        <f t="shared" si="8"/>
        <v>3383.154</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219033</v>
      </c>
      <c r="D390" s="1">
        <f>'PR-RAS'!E395</f>
        <v>130425</v>
      </c>
      <c r="E390" s="1">
        <v>0</v>
      </c>
      <c r="F390" s="1">
        <v>0</v>
      </c>
      <c r="G390" s="2">
        <f t="shared" si="8"/>
        <v>186674.48699999999</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311022</v>
      </c>
      <c r="D397" s="1">
        <f>'PR-RAS'!E402</f>
        <v>693410</v>
      </c>
      <c r="E397" s="1">
        <v>0</v>
      </c>
      <c r="F397" s="1">
        <v>0</v>
      </c>
      <c r="G397" s="2">
        <f t="shared" si="8"/>
        <v>672345.43200000003</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196797</v>
      </c>
      <c r="D398" s="1">
        <f>'PR-RAS'!E403</f>
        <v>0</v>
      </c>
      <c r="E398" s="1">
        <v>0</v>
      </c>
      <c r="F398" s="1">
        <v>0</v>
      </c>
      <c r="G398" s="2">
        <f t="shared" si="8"/>
        <v>78128.409</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591497.5</v>
      </c>
      <c r="E399" s="1">
        <v>0</v>
      </c>
      <c r="F399" s="1">
        <v>0</v>
      </c>
      <c r="G399" s="2">
        <f t="shared" si="8"/>
        <v>470832.01</v>
      </c>
      <c r="H399" s="2">
        <f t="shared" si="9"/>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114225</v>
      </c>
      <c r="D401" s="1">
        <f>'PR-RAS'!E406</f>
        <v>101912.5</v>
      </c>
      <c r="E401" s="1">
        <v>0</v>
      </c>
      <c r="F401" s="1">
        <v>0</v>
      </c>
      <c r="G401" s="2">
        <f t="shared" si="8"/>
        <v>127220</v>
      </c>
      <c r="H401" s="2">
        <f t="shared" si="9"/>
        <v>0.5</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7453714</v>
      </c>
      <c r="D403" s="1">
        <f>'PR-RAS'!E408</f>
        <v>1885820.2899999998</v>
      </c>
      <c r="E403" s="1">
        <v>0</v>
      </c>
      <c r="F403" s="1">
        <v>0</v>
      </c>
      <c r="G403" s="2">
        <f t="shared" si="8"/>
        <v>4512592.5411600005</v>
      </c>
      <c r="H403" s="2">
        <f t="shared" si="9"/>
        <v>0.28999999980442226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7453713.9100000001</v>
      </c>
      <c r="E405" s="1">
        <v>0</v>
      </c>
      <c r="F405" s="1">
        <v>0</v>
      </c>
      <c r="G405" s="2">
        <f t="shared" si="8"/>
        <v>6022600.8392800009</v>
      </c>
      <c r="H405" s="2">
        <f t="shared" si="9"/>
        <v>8.9999999850988388E-2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13381655</v>
      </c>
      <c r="D407" s="1">
        <f>'PR-RAS'!E412</f>
        <v>9904076.4900000021</v>
      </c>
      <c r="E407" s="1">
        <v>0</v>
      </c>
      <c r="F407" s="1">
        <v>0</v>
      </c>
      <c r="G407" s="2">
        <f t="shared" si="8"/>
        <v>13475062.039880002</v>
      </c>
      <c r="H407" s="2">
        <f t="shared" si="9"/>
        <v>0.49000000208616257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16654424</v>
      </c>
      <c r="D408" s="1">
        <f>'PR-RAS'!E413</f>
        <v>9538031.0600000024</v>
      </c>
      <c r="E408" s="1">
        <v>0</v>
      </c>
      <c r="F408" s="1">
        <v>0</v>
      </c>
      <c r="G408" s="2">
        <f t="shared" si="8"/>
        <v>14542307.85084</v>
      </c>
      <c r="H408" s="2">
        <f t="shared" si="9"/>
        <v>6.0000002384185791E-2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366045.4299999997</v>
      </c>
      <c r="E409" s="1">
        <v>0</v>
      </c>
      <c r="F409" s="1">
        <v>0</v>
      </c>
      <c r="G409" s="2">
        <f t="shared" si="8"/>
        <v>298693.07087999972</v>
      </c>
      <c r="H409" s="2">
        <f t="shared" si="9"/>
        <v>0.42999999970197678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3272769</v>
      </c>
      <c r="D410" s="1">
        <f>'PR-RAS'!E415</f>
        <v>0</v>
      </c>
      <c r="E410" s="1">
        <v>0</v>
      </c>
      <c r="F410" s="1">
        <v>0</v>
      </c>
      <c r="G410" s="2">
        <f t="shared" si="8"/>
        <v>1338562.5209999999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3151987</v>
      </c>
      <c r="D411" s="1">
        <f>'PR-RAS'!E416</f>
        <v>0</v>
      </c>
      <c r="E411" s="1">
        <v>0</v>
      </c>
      <c r="F411" s="1">
        <v>0</v>
      </c>
      <c r="G411" s="2">
        <f t="shared" si="8"/>
        <v>1292314.67</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1091586.33</v>
      </c>
      <c r="E412" s="1">
        <v>0</v>
      </c>
      <c r="F412" s="1">
        <v>0</v>
      </c>
      <c r="G412" s="2">
        <f t="shared" si="8"/>
        <v>897283.96325999999</v>
      </c>
      <c r="H412" s="2">
        <f t="shared" si="9"/>
        <v>0.33000000007450581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2213449</v>
      </c>
      <c r="D413" s="1">
        <f>'PR-RAS'!E418</f>
        <v>2125878.44</v>
      </c>
      <c r="E413" s="1">
        <v>0</v>
      </c>
      <c r="F413" s="1">
        <v>0</v>
      </c>
      <c r="G413" s="2">
        <f t="shared" si="8"/>
        <v>2663664.8225599998</v>
      </c>
      <c r="H413" s="2">
        <f t="shared" si="9"/>
        <v>0.43999999994412065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4055650</v>
      </c>
      <c r="D414" s="1">
        <f>'PR-RAS'!E420</f>
        <v>0</v>
      </c>
      <c r="E414" s="1">
        <v>0</v>
      </c>
      <c r="F414" s="1">
        <v>0</v>
      </c>
      <c r="G414" s="2">
        <f t="shared" si="8"/>
        <v>1674983.45</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4055650</v>
      </c>
      <c r="D478" s="1">
        <f>'PR-RAS'!E484</f>
        <v>0</v>
      </c>
      <c r="E478" s="1">
        <v>0</v>
      </c>
      <c r="F478" s="1">
        <v>0</v>
      </c>
      <c r="G478" s="2">
        <f t="shared" si="8"/>
        <v>1934545.0499999998</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4055650</v>
      </c>
      <c r="D489" s="1">
        <f>'PR-RAS'!E495</f>
        <v>0</v>
      </c>
      <c r="E489" s="1">
        <v>0</v>
      </c>
      <c r="F489" s="1">
        <v>0</v>
      </c>
      <c r="G489" s="2">
        <f t="shared" si="8"/>
        <v>1979157.2</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4055650</v>
      </c>
      <c r="D490" s="1">
        <f>'PR-RAS'!E496</f>
        <v>0</v>
      </c>
      <c r="E490" s="1">
        <v>0</v>
      </c>
      <c r="F490" s="1">
        <v>0</v>
      </c>
      <c r="G490" s="2">
        <f t="shared" si="8"/>
        <v>1983212.8499999999</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3067189.24</v>
      </c>
      <c r="E522" s="1">
        <v>0</v>
      </c>
      <c r="F522" s="1">
        <v>0</v>
      </c>
      <c r="G522" s="2">
        <f t="shared" ref="G522:G809" si="10">(B522/1000)*(C522*1+D522*2)</f>
        <v>3196011.1880800002</v>
      </c>
      <c r="H522" s="2">
        <f t="shared" ref="H522:H809" si="11">ABS(C522-ROUND(C522,0))+ABS(D522-ROUND(D522,0))</f>
        <v>0.24000000022351742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3067189.24</v>
      </c>
      <c r="E587" s="1">
        <v>0</v>
      </c>
      <c r="F587" s="1">
        <v>0</v>
      </c>
      <c r="G587" s="2">
        <f t="shared" si="10"/>
        <v>3594745.7892800001</v>
      </c>
      <c r="H587" s="2">
        <f t="shared" si="11"/>
        <v>0.24000000022351742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2955650</v>
      </c>
      <c r="E599" s="1">
        <v>0</v>
      </c>
      <c r="F599" s="1">
        <v>0</v>
      </c>
      <c r="G599" s="2">
        <f t="shared" si="10"/>
        <v>3534957.4</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2955650</v>
      </c>
      <c r="E600" s="1">
        <v>0</v>
      </c>
      <c r="F600" s="1">
        <v>0</v>
      </c>
      <c r="G600" s="2">
        <f t="shared" si="10"/>
        <v>3540868.6999999997</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111539.24</v>
      </c>
      <c r="E611" s="1">
        <v>0</v>
      </c>
      <c r="F611" s="1">
        <v>0</v>
      </c>
      <c r="G611" s="2">
        <f t="shared" si="10"/>
        <v>136077.87280000001</v>
      </c>
      <c r="H611" s="2">
        <f t="shared" si="11"/>
        <v>0.24000000000523869</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111539.24</v>
      </c>
      <c r="E612" s="1">
        <v>0</v>
      </c>
      <c r="F612" s="1">
        <v>0</v>
      </c>
      <c r="G612" s="2">
        <f t="shared" si="10"/>
        <v>136300.95128000001</v>
      </c>
      <c r="H612" s="2">
        <f t="shared" si="11"/>
        <v>0.24000000000523869</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4055650</v>
      </c>
      <c r="D629" s="1">
        <f>'PR-RAS'!E635</f>
        <v>0</v>
      </c>
      <c r="E629" s="1">
        <v>0</v>
      </c>
      <c r="F629" s="1">
        <v>0</v>
      </c>
      <c r="G629" s="2">
        <f t="shared" si="10"/>
        <v>2546948.2000000002</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3067189.24</v>
      </c>
      <c r="E630" s="1">
        <v>0</v>
      </c>
      <c r="F630" s="1">
        <v>0</v>
      </c>
      <c r="G630" s="2">
        <f t="shared" si="10"/>
        <v>3858524.0639200001</v>
      </c>
      <c r="H630" s="2">
        <f t="shared" si="11"/>
        <v>0.24000000022351742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4055650</v>
      </c>
      <c r="E631" s="1">
        <v>0</v>
      </c>
      <c r="F631" s="1">
        <v>0</v>
      </c>
      <c r="G631" s="2">
        <f t="shared" si="10"/>
        <v>5110119</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970804</v>
      </c>
      <c r="D632" s="1">
        <f>'PR-RAS'!E638</f>
        <v>0</v>
      </c>
      <c r="E632" s="1">
        <v>0</v>
      </c>
      <c r="F632" s="1">
        <v>0</v>
      </c>
      <c r="G632" s="2">
        <f t="shared" si="10"/>
        <v>612577.32400000002</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17437305</v>
      </c>
      <c r="D633" s="1">
        <f>'PR-RAS'!E639</f>
        <v>9904076.4900000021</v>
      </c>
      <c r="E633" s="1">
        <v>0</v>
      </c>
      <c r="F633" s="1">
        <v>0</v>
      </c>
      <c r="G633" s="2">
        <f t="shared" si="10"/>
        <v>23539129.443360005</v>
      </c>
      <c r="H633" s="2">
        <f t="shared" si="11"/>
        <v>0.49000000208616257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16654424</v>
      </c>
      <c r="D634" s="1">
        <f>'PR-RAS'!E640</f>
        <v>12605220.300000003</v>
      </c>
      <c r="E634" s="1">
        <v>0</v>
      </c>
      <c r="F634" s="1">
        <v>0</v>
      </c>
      <c r="G634" s="2">
        <f t="shared" si="10"/>
        <v>26500459.291800007</v>
      </c>
      <c r="H634" s="2">
        <f t="shared" si="11"/>
        <v>0.30000000260770321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782881</v>
      </c>
      <c r="D635" s="1">
        <f>'PR-RAS'!E641</f>
        <v>0</v>
      </c>
      <c r="E635" s="1">
        <v>0</v>
      </c>
      <c r="F635" s="1">
        <v>0</v>
      </c>
      <c r="G635" s="2">
        <f t="shared" si="10"/>
        <v>496346.554</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2701143.8100000005</v>
      </c>
      <c r="E636" s="1">
        <v>0</v>
      </c>
      <c r="F636" s="1">
        <v>0</v>
      </c>
      <c r="G636" s="2">
        <f t="shared" si="10"/>
        <v>3430452.6387000009</v>
      </c>
      <c r="H636" s="2">
        <f t="shared" si="11"/>
        <v>0.18999999947845936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2181183</v>
      </c>
      <c r="D637" s="1">
        <f>'PR-RAS'!E643</f>
        <v>2964063.67</v>
      </c>
      <c r="E637" s="1">
        <v>0</v>
      </c>
      <c r="F637" s="1">
        <v>0</v>
      </c>
      <c r="G637" s="2">
        <f t="shared" si="10"/>
        <v>5157521.3762400001</v>
      </c>
      <c r="H637" s="2">
        <f t="shared" si="11"/>
        <v>0.33000000007450581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2964064</v>
      </c>
      <c r="D639" s="1">
        <f>'PR-RAS'!E645</f>
        <v>262919.8599999994</v>
      </c>
      <c r="E639" s="1">
        <v>0</v>
      </c>
      <c r="F639" s="1">
        <v>0</v>
      </c>
      <c r="G639" s="2">
        <f t="shared" si="10"/>
        <v>2226558.5733599993</v>
      </c>
      <c r="H639" s="2">
        <f t="shared" si="11"/>
        <v>0.14000000059604645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2730</v>
      </c>
      <c r="D641" s="1">
        <f>'PR-RAS'!E647</f>
        <v>2730</v>
      </c>
      <c r="E641" s="1">
        <v>0</v>
      </c>
      <c r="F641" s="1">
        <v>0</v>
      </c>
      <c r="G641" s="2">
        <f t="shared" si="10"/>
        <v>5241.6000000000004</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3672171</v>
      </c>
      <c r="D642" s="1">
        <f>'PR-RAS'!E649</f>
        <v>3502874.32</v>
      </c>
      <c r="E642" s="1">
        <v>0</v>
      </c>
      <c r="F642" s="1">
        <v>0</v>
      </c>
      <c r="G642" s="2">
        <f t="shared" si="10"/>
        <v>6844546.489240001</v>
      </c>
      <c r="H642" s="2">
        <f t="shared" si="11"/>
        <v>0.31999999983236194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17656743</v>
      </c>
      <c r="D643" s="1">
        <f>'PR-RAS'!E650</f>
        <v>10584648.220000001</v>
      </c>
      <c r="E643" s="1">
        <v>0</v>
      </c>
      <c r="F643" s="1">
        <v>0</v>
      </c>
      <c r="G643" s="2">
        <f t="shared" si="10"/>
        <v>24926317.32048</v>
      </c>
      <c r="H643" s="2">
        <f t="shared" si="11"/>
        <v>0.22000000067055225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17826039</v>
      </c>
      <c r="D644" s="1">
        <f>'PR-RAS'!E651</f>
        <v>13468031.710000001</v>
      </c>
      <c r="E644" s="1">
        <v>0</v>
      </c>
      <c r="F644" s="1">
        <v>0</v>
      </c>
      <c r="G644" s="2">
        <f t="shared" si="10"/>
        <v>28782031.856060002</v>
      </c>
      <c r="H644" s="2">
        <f t="shared" si="11"/>
        <v>0.28999999910593033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3502875</v>
      </c>
      <c r="D645" s="1">
        <f>'PR-RAS'!E652</f>
        <v>619490.83000000007</v>
      </c>
      <c r="E645" s="1">
        <v>0</v>
      </c>
      <c r="F645" s="1">
        <v>0</v>
      </c>
      <c r="G645" s="2">
        <f t="shared" si="10"/>
        <v>3053755.6890400001</v>
      </c>
      <c r="H645" s="2">
        <f t="shared" si="11"/>
        <v>0.16999999992549419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30</v>
      </c>
      <c r="D646" s="1">
        <f>'PR-RAS'!E653</f>
        <v>14</v>
      </c>
      <c r="E646" s="1">
        <v>0</v>
      </c>
      <c r="F646" s="1">
        <v>0</v>
      </c>
      <c r="G646" s="2">
        <f t="shared" si="10"/>
        <v>37.410000000000004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v>
      </c>
      <c r="D647" s="1">
        <f>'PR-RAS'!E654</f>
        <v>0</v>
      </c>
      <c r="E647" s="1">
        <v>0</v>
      </c>
      <c r="F647" s="1">
        <v>0</v>
      </c>
      <c r="G647" s="2">
        <f t="shared" si="10"/>
        <v>19.38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30</v>
      </c>
      <c r="D648" s="1">
        <f>'PR-RAS'!E655</f>
        <v>14</v>
      </c>
      <c r="E648" s="1">
        <v>0</v>
      </c>
      <c r="F648" s="1">
        <v>0</v>
      </c>
      <c r="G648" s="2">
        <f t="shared" si="10"/>
        <v>37.526000000000003</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v>
      </c>
      <c r="D649" s="1">
        <f>'PR-RAS'!E656</f>
        <v>0</v>
      </c>
      <c r="E649" s="1">
        <v>0</v>
      </c>
      <c r="F649" s="1">
        <v>0</v>
      </c>
      <c r="G649" s="2">
        <f t="shared" si="10"/>
        <v>19.440000000000001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1788</v>
      </c>
      <c r="D653" s="1">
        <f>'PR-RAS'!E660</f>
        <v>2893.4</v>
      </c>
      <c r="E653" s="1">
        <v>0</v>
      </c>
      <c r="F653" s="1">
        <v>0</v>
      </c>
      <c r="G653" s="2">
        <f t="shared" si="10"/>
        <v>4938.7696000000005</v>
      </c>
      <c r="H653" s="2">
        <f t="shared" si="11"/>
        <v>0.40000000000009095</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6780417</v>
      </c>
      <c r="D654" s="1">
        <f>'PR-RAS'!E661</f>
        <v>6403964.4100000001</v>
      </c>
      <c r="E654" s="1">
        <v>0</v>
      </c>
      <c r="F654" s="1">
        <v>0</v>
      </c>
      <c r="G654" s="2">
        <f t="shared" si="10"/>
        <v>12791189.820460001</v>
      </c>
      <c r="H654" s="2">
        <f t="shared" si="11"/>
        <v>0.41000000014901161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394800</v>
      </c>
      <c r="D655" s="1">
        <f>'PR-RAS'!E662</f>
        <v>289100</v>
      </c>
      <c r="E655" s="1">
        <v>0</v>
      </c>
      <c r="F655" s="1">
        <v>0</v>
      </c>
      <c r="G655" s="2">
        <f t="shared" si="10"/>
        <v>636342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320000</v>
      </c>
      <c r="D658" s="1">
        <f>'PR-RAS'!E665</f>
        <v>404908.79999999999</v>
      </c>
      <c r="E658" s="1">
        <v>0</v>
      </c>
      <c r="F658" s="1">
        <v>0</v>
      </c>
      <c r="G658" s="2">
        <f t="shared" si="10"/>
        <v>742290.16320000007</v>
      </c>
      <c r="H658" s="2">
        <f t="shared" si="11"/>
        <v>0.20000000001164153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208897</v>
      </c>
      <c r="D662" s="1">
        <f>'PR-RAS'!E669</f>
        <v>72251.28</v>
      </c>
      <c r="E662" s="1">
        <v>0</v>
      </c>
      <c r="F662" s="1">
        <v>0</v>
      </c>
      <c r="G662" s="2">
        <f t="shared" si="10"/>
        <v>233597.10916000002</v>
      </c>
      <c r="H662" s="2">
        <f t="shared" si="11"/>
        <v>0.27999999999883585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3994424</v>
      </c>
      <c r="D691" s="1">
        <f>'PR-RAS'!E698</f>
        <v>688593.75</v>
      </c>
      <c r="E691" s="1">
        <v>0</v>
      </c>
      <c r="F691" s="1">
        <v>0</v>
      </c>
      <c r="G691" s="2">
        <f t="shared" si="10"/>
        <v>3706411.9349999996</v>
      </c>
      <c r="H691" s="2">
        <f t="shared" si="11"/>
        <v>0.25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12753</v>
      </c>
      <c r="D709" s="1">
        <f>'PR-RAS'!E716</f>
        <v>0</v>
      </c>
      <c r="E709" s="1">
        <v>0</v>
      </c>
      <c r="F709" s="1">
        <v>0</v>
      </c>
      <c r="G709" s="2">
        <f t="shared" si="10"/>
        <v>9029.1239999999998</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52744</v>
      </c>
      <c r="D711" s="1">
        <f>'PR-RAS'!E718</f>
        <v>64891.21</v>
      </c>
      <c r="E711" s="1">
        <v>0</v>
      </c>
      <c r="F711" s="1">
        <v>0</v>
      </c>
      <c r="G711" s="2">
        <f t="shared" si="10"/>
        <v>129593.75819999998</v>
      </c>
      <c r="H711" s="2">
        <f t="shared" si="11"/>
        <v>0.20999999999912689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19795</v>
      </c>
      <c r="D713" s="1">
        <f>'PR-RAS'!E720</f>
        <v>3950</v>
      </c>
      <c r="E713" s="1">
        <v>0</v>
      </c>
      <c r="F713" s="1">
        <v>0</v>
      </c>
      <c r="G713" s="2">
        <f t="shared" si="10"/>
        <v>19718.84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48099</v>
      </c>
      <c r="D715" s="1">
        <f>'PR-RAS'!E722</f>
        <v>39704.9</v>
      </c>
      <c r="E715" s="1">
        <v>0</v>
      </c>
      <c r="F715" s="1">
        <v>0</v>
      </c>
      <c r="G715" s="2">
        <f t="shared" si="10"/>
        <v>91041.283199999991</v>
      </c>
      <c r="H715" s="2">
        <f t="shared" si="11"/>
        <v>9.9999999998544808E-2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198986</v>
      </c>
      <c r="D718" s="1">
        <f>'PR-RAS'!E725</f>
        <v>165931.4</v>
      </c>
      <c r="E718" s="1">
        <v>0</v>
      </c>
      <c r="F718" s="1">
        <v>0</v>
      </c>
      <c r="G718" s="2">
        <f t="shared" si="10"/>
        <v>380618.58960000001</v>
      </c>
      <c r="H718" s="2">
        <f t="shared" si="11"/>
        <v>0.39999999999417923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36726</v>
      </c>
      <c r="D735" s="1">
        <f>'PR-RAS'!E742</f>
        <v>52191.75</v>
      </c>
      <c r="E735" s="1">
        <v>0</v>
      </c>
      <c r="F735" s="1">
        <v>0</v>
      </c>
      <c r="G735" s="2">
        <f t="shared" si="10"/>
        <v>103574.37299999999</v>
      </c>
      <c r="H735" s="2">
        <f t="shared" si="11"/>
        <v>0.25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167050</v>
      </c>
      <c r="D752" s="1">
        <f>'PR-RAS'!E759</f>
        <v>0</v>
      </c>
      <c r="E752" s="1">
        <v>0</v>
      </c>
      <c r="F752" s="1">
        <v>0</v>
      </c>
      <c r="G752" s="2">
        <f t="shared" si="10"/>
        <v>125454.55</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18656</v>
      </c>
      <c r="D766" s="1">
        <f>'PR-RAS'!E773</f>
        <v>0</v>
      </c>
      <c r="E766" s="1">
        <v>0</v>
      </c>
      <c r="F766" s="1">
        <v>0</v>
      </c>
      <c r="G766" s="2">
        <f t="shared" si="10"/>
        <v>14271.84</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497630</v>
      </c>
      <c r="D809" s="1">
        <f>'PR-RAS'!E816</f>
        <v>23100</v>
      </c>
      <c r="E809" s="1">
        <v>0</v>
      </c>
      <c r="F809" s="1">
        <v>0</v>
      </c>
      <c r="G809" s="2">
        <f t="shared" si="10"/>
        <v>439414.64</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162200</v>
      </c>
      <c r="D812" s="1">
        <f>'PR-RAS'!E819</f>
        <v>147900</v>
      </c>
      <c r="E812" s="1">
        <v>0</v>
      </c>
      <c r="F812" s="1">
        <v>0</v>
      </c>
      <c r="G812" s="2">
        <f t="shared" si="18"/>
        <v>371438</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110000</v>
      </c>
      <c r="D814" s="1">
        <f>'PR-RAS'!E821</f>
        <v>120000</v>
      </c>
      <c r="E814" s="1">
        <v>0</v>
      </c>
      <c r="F814" s="1">
        <v>0</v>
      </c>
      <c r="G814" s="2">
        <f t="shared" si="18"/>
        <v>284550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117291</v>
      </c>
      <c r="D817" s="1">
        <f>'PR-RAS'!E824</f>
        <v>351179.53</v>
      </c>
      <c r="E817" s="1">
        <v>0</v>
      </c>
      <c r="F817" s="1">
        <v>0</v>
      </c>
      <c r="G817" s="2">
        <f t="shared" si="18"/>
        <v>668834.44895999995</v>
      </c>
      <c r="H817" s="2">
        <f t="shared" si="19"/>
        <v>0.46999999997206032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4055650</v>
      </c>
      <c r="D878" s="1">
        <f>'PR-RAS'!E885</f>
        <v>0</v>
      </c>
      <c r="E878" s="1">
        <v>0</v>
      </c>
      <c r="F878" s="1">
        <v>0</v>
      </c>
      <c r="G878" s="2">
        <f t="shared" si="18"/>
        <v>3556805.05</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2955650</v>
      </c>
      <c r="E946" s="1">
        <v>0</v>
      </c>
      <c r="F946" s="1">
        <v>0</v>
      </c>
      <c r="G946" s="2">
        <f t="shared" si="18"/>
        <v>5586178.5</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111539.24</v>
      </c>
      <c r="E961" s="1">
        <v>0</v>
      </c>
      <c r="F961" s="1">
        <v>0</v>
      </c>
      <c r="G961" s="2">
        <f t="shared" si="18"/>
        <v>214155.34080000001</v>
      </c>
      <c r="H961" s="2">
        <f t="shared" si="19"/>
        <v>0.24000000000523869</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65982628</v>
      </c>
      <c r="D984" s="6">
        <f>BILANCA!E6</f>
        <v>63575009.850000001</v>
      </c>
      <c r="E984" s="6">
        <v>0</v>
      </c>
      <c r="F984" s="6">
        <v>0</v>
      </c>
      <c r="G984" s="7">
        <f t="shared" ref="G984:G1241" si="22">B984/1000*C984+B984/500*D984</f>
        <v>193132.6477</v>
      </c>
      <c r="H984" s="7">
        <f t="shared" si="19"/>
        <v>0.14999999850988388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60232357</v>
      </c>
      <c r="D985" s="1">
        <f>BILANCA!E7</f>
        <v>60664197.109999999</v>
      </c>
      <c r="E985" s="1">
        <v>0</v>
      </c>
      <c r="F985" s="1">
        <v>0</v>
      </c>
      <c r="G985" s="2">
        <f t="shared" si="22"/>
        <v>363121.50244000001</v>
      </c>
      <c r="H985" s="2">
        <f t="shared" si="19"/>
        <v>0.10999999940395355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21519203</v>
      </c>
      <c r="D986" s="1">
        <f>BILANCA!E8</f>
        <v>21519203.059999999</v>
      </c>
      <c r="E986" s="1">
        <v>0</v>
      </c>
      <c r="F986" s="1">
        <v>0</v>
      </c>
      <c r="G986" s="2">
        <f t="shared" si="22"/>
        <v>193672.82736</v>
      </c>
      <c r="H986" s="2">
        <f t="shared" si="19"/>
        <v>5.9999998658895493E-2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21519203</v>
      </c>
      <c r="D987" s="1">
        <f>BILANCA!E9</f>
        <v>21519203.059999999</v>
      </c>
      <c r="E987" s="1">
        <v>0</v>
      </c>
      <c r="F987" s="1">
        <v>0</v>
      </c>
      <c r="G987" s="2">
        <f t="shared" si="22"/>
        <v>258230.43648</v>
      </c>
      <c r="H987" s="2">
        <f t="shared" si="19"/>
        <v>5.9999998658895493E-2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183358</v>
      </c>
      <c r="D988" s="1">
        <f>BILANCA!E10</f>
        <v>183357.53</v>
      </c>
      <c r="E988" s="1">
        <v>0</v>
      </c>
      <c r="F988" s="1">
        <v>0</v>
      </c>
      <c r="G988" s="2">
        <f t="shared" si="22"/>
        <v>2750.3652999999999</v>
      </c>
      <c r="H988" s="2">
        <f t="shared" si="19"/>
        <v>0.47000000000116415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183358</v>
      </c>
      <c r="D989" s="1">
        <f>BILANCA!E11</f>
        <v>183357.53</v>
      </c>
      <c r="E989" s="1">
        <v>0</v>
      </c>
      <c r="F989" s="1">
        <v>0</v>
      </c>
      <c r="G989" s="2">
        <f t="shared" si="22"/>
        <v>3300.4383600000001</v>
      </c>
      <c r="H989" s="2">
        <f t="shared" si="19"/>
        <v>0.47000000000116415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38713154</v>
      </c>
      <c r="D990" s="1">
        <f>BILANCA!E12</f>
        <v>39144994.050000004</v>
      </c>
      <c r="E990" s="1">
        <v>0</v>
      </c>
      <c r="F990" s="1">
        <v>0</v>
      </c>
      <c r="G990" s="2">
        <f t="shared" si="22"/>
        <v>819021.99470000004</v>
      </c>
      <c r="H990" s="2">
        <f t="shared" si="19"/>
        <v>5.0000004470348358E-2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33437901</v>
      </c>
      <c r="D991" s="1">
        <f>BILANCA!E13</f>
        <v>34126902.530000009</v>
      </c>
      <c r="E991" s="1">
        <v>0</v>
      </c>
      <c r="F991" s="1">
        <v>0</v>
      </c>
      <c r="G991" s="2">
        <f t="shared" si="22"/>
        <v>813533.64848000009</v>
      </c>
      <c r="H991" s="2">
        <f t="shared" si="19"/>
        <v>0.46999999135732651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19238948</v>
      </c>
      <c r="D993" s="1">
        <f>BILANCA!E15</f>
        <v>19821017.260000002</v>
      </c>
      <c r="E993" s="1">
        <v>0</v>
      </c>
      <c r="F993" s="1">
        <v>0</v>
      </c>
      <c r="G993" s="2">
        <f t="shared" si="22"/>
        <v>588809.82520000008</v>
      </c>
      <c r="H993" s="2">
        <f t="shared" si="19"/>
        <v>0.26000000163912773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8801232</v>
      </c>
      <c r="D994" s="1">
        <f>BILANCA!E16</f>
        <v>9200844.2300000004</v>
      </c>
      <c r="E994" s="1">
        <v>0</v>
      </c>
      <c r="F994" s="1">
        <v>0</v>
      </c>
      <c r="G994" s="2">
        <f t="shared" si="22"/>
        <v>299232.12505999999</v>
      </c>
      <c r="H994" s="2">
        <f t="shared" si="19"/>
        <v>0.23000000044703484</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11482698</v>
      </c>
      <c r="D995" s="1">
        <f>BILANCA!E17</f>
        <v>12167982.91</v>
      </c>
      <c r="E995" s="1">
        <v>0</v>
      </c>
      <c r="F995" s="1">
        <v>0</v>
      </c>
      <c r="G995" s="2">
        <f t="shared" si="22"/>
        <v>429823.96584000002</v>
      </c>
      <c r="H995" s="2">
        <f t="shared" si="19"/>
        <v>8.9999999850988388E-2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6084977</v>
      </c>
      <c r="D996" s="1">
        <f>BILANCA!E18</f>
        <v>7062941.8700000001</v>
      </c>
      <c r="E996" s="1">
        <v>0</v>
      </c>
      <c r="F996" s="1">
        <v>0</v>
      </c>
      <c r="G996" s="2">
        <f t="shared" si="22"/>
        <v>262741.18961999996</v>
      </c>
      <c r="H996" s="2">
        <f t="shared" si="19"/>
        <v>0.12999999988824129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3560752</v>
      </c>
      <c r="D997" s="1">
        <f>BILANCA!E19</f>
        <v>3504544.7799999993</v>
      </c>
      <c r="E997" s="1">
        <v>0</v>
      </c>
      <c r="F997" s="1">
        <v>0</v>
      </c>
      <c r="G997" s="2">
        <f t="shared" si="22"/>
        <v>147977.78183999998</v>
      </c>
      <c r="H997" s="2">
        <f t="shared" si="19"/>
        <v>0.22000000067055225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284130</v>
      </c>
      <c r="D998" s="1">
        <f>BILANCA!E20</f>
        <v>317920.69</v>
      </c>
      <c r="E998" s="1">
        <v>0</v>
      </c>
      <c r="F998" s="1">
        <v>0</v>
      </c>
      <c r="G998" s="2">
        <f t="shared" si="22"/>
        <v>13799.5707</v>
      </c>
      <c r="H998" s="2">
        <f t="shared" si="19"/>
        <v>0.30999999999767169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29039</v>
      </c>
      <c r="D999" s="1">
        <f>BILANCA!E21</f>
        <v>110638.99</v>
      </c>
      <c r="E999" s="1">
        <v>0</v>
      </c>
      <c r="F999" s="1">
        <v>0</v>
      </c>
      <c r="G999" s="2">
        <f t="shared" si="22"/>
        <v>4005.07168</v>
      </c>
      <c r="H999" s="2">
        <f t="shared" si="19"/>
        <v>9.9999999947613105E-3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105378</v>
      </c>
      <c r="D1000" s="1">
        <f>BILANCA!E22</f>
        <v>105377.92</v>
      </c>
      <c r="E1000" s="1">
        <v>0</v>
      </c>
      <c r="F1000" s="1">
        <v>0</v>
      </c>
      <c r="G1000" s="2">
        <f t="shared" si="22"/>
        <v>5374.2752800000007</v>
      </c>
      <c r="H1000" s="2">
        <f t="shared" si="19"/>
        <v>8.000000000174623E-2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2501</v>
      </c>
      <c r="D1002" s="1">
        <f>BILANCA!E24</f>
        <v>2501</v>
      </c>
      <c r="E1002" s="1">
        <v>0</v>
      </c>
      <c r="F1002" s="1">
        <v>0</v>
      </c>
      <c r="G1002" s="2">
        <f t="shared" si="22"/>
        <v>142.55699999999999</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4446515</v>
      </c>
      <c r="D1004" s="1">
        <f>BILANCA!E26</f>
        <v>4446514.54</v>
      </c>
      <c r="E1004" s="1">
        <v>0</v>
      </c>
      <c r="F1004" s="1">
        <v>0</v>
      </c>
      <c r="G1004" s="2">
        <f t="shared" si="22"/>
        <v>280130.42567999999</v>
      </c>
      <c r="H1004" s="2">
        <f t="shared" si="19"/>
        <v>0.4599999999627471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1306811</v>
      </c>
      <c r="D1006" s="1">
        <f>BILANCA!E28</f>
        <v>1478408.36</v>
      </c>
      <c r="E1006" s="1">
        <v>0</v>
      </c>
      <c r="F1006" s="1">
        <v>0</v>
      </c>
      <c r="G1006" s="2">
        <f t="shared" si="22"/>
        <v>98063.437559999991</v>
      </c>
      <c r="H1006" s="2">
        <f t="shared" si="19"/>
        <v>0.36000000010244548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219177</v>
      </c>
      <c r="D1007" s="1">
        <f>BILANCA!E29</f>
        <v>57551.869999999646</v>
      </c>
      <c r="E1007" s="1">
        <v>0</v>
      </c>
      <c r="F1007" s="1">
        <v>0</v>
      </c>
      <c r="G1007" s="2">
        <f t="shared" si="22"/>
        <v>8022.7377599999836</v>
      </c>
      <c r="H1007" s="2">
        <f t="shared" si="19"/>
        <v>0.13000000035390258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2228218</v>
      </c>
      <c r="D1008" s="1">
        <f>BILANCA!E30</f>
        <v>2228217.61</v>
      </c>
      <c r="E1008" s="1">
        <v>0</v>
      </c>
      <c r="F1008" s="1">
        <v>0</v>
      </c>
      <c r="G1008" s="2">
        <f t="shared" si="22"/>
        <v>167116.33050000001</v>
      </c>
      <c r="H1008" s="2">
        <f t="shared" si="19"/>
        <v>0.39000000013038516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2009041</v>
      </c>
      <c r="D1012" s="1">
        <f>BILANCA!E34</f>
        <v>2170665.7400000002</v>
      </c>
      <c r="E1012" s="1">
        <v>0</v>
      </c>
      <c r="F1012" s="1">
        <v>0</v>
      </c>
      <c r="G1012" s="2">
        <f t="shared" si="22"/>
        <v>184160.80192000003</v>
      </c>
      <c r="H1012" s="2">
        <f t="shared" si="19"/>
        <v>0.25999999977648258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11620</v>
      </c>
      <c r="D1020" s="1">
        <f>BILANCA!E42</f>
        <v>11619.99</v>
      </c>
      <c r="E1020" s="1">
        <v>0</v>
      </c>
      <c r="F1020" s="1">
        <v>0</v>
      </c>
      <c r="G1020" s="2">
        <f t="shared" si="22"/>
        <v>1289.81926</v>
      </c>
      <c r="H1020" s="2">
        <f t="shared" si="19"/>
        <v>1.0000000000218279E-2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11620</v>
      </c>
      <c r="D1022" s="1">
        <f>BILANCA!E44</f>
        <v>11619.99</v>
      </c>
      <c r="E1022" s="1">
        <v>0</v>
      </c>
      <c r="F1022" s="1">
        <v>0</v>
      </c>
      <c r="G1022" s="2">
        <f t="shared" si="22"/>
        <v>1359.5392199999999</v>
      </c>
      <c r="H1022" s="2">
        <f t="shared" si="19"/>
        <v>1.0000000000218279E-2</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1495324</v>
      </c>
      <c r="D1023" s="1">
        <f>BILANCA!E45</f>
        <v>1455994.8699999996</v>
      </c>
      <c r="E1023" s="1">
        <v>0</v>
      </c>
      <c r="F1023" s="1">
        <v>0</v>
      </c>
      <c r="G1023" s="2">
        <f t="shared" si="22"/>
        <v>176292.54959999997</v>
      </c>
      <c r="H1023" s="2">
        <f t="shared" si="19"/>
        <v>0.13000000035390258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131040</v>
      </c>
      <c r="D1025" s="1">
        <f>BILANCA!E47</f>
        <v>131040.47</v>
      </c>
      <c r="E1025" s="1">
        <v>0</v>
      </c>
      <c r="F1025" s="1">
        <v>0</v>
      </c>
      <c r="G1025" s="2">
        <f t="shared" si="22"/>
        <v>16511.07948</v>
      </c>
      <c r="H1025" s="2">
        <f t="shared" si="19"/>
        <v>0.47000000000116415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404454</v>
      </c>
      <c r="D1026" s="1">
        <f>BILANCA!E48</f>
        <v>404454</v>
      </c>
      <c r="E1026" s="1">
        <v>0</v>
      </c>
      <c r="F1026" s="1">
        <v>0</v>
      </c>
      <c r="G1026" s="2">
        <f t="shared" si="22"/>
        <v>52174.565999999992</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3389295</v>
      </c>
      <c r="D1027" s="1">
        <f>BILANCA!E49</f>
        <v>3508044.8</v>
      </c>
      <c r="E1027" s="1">
        <v>0</v>
      </c>
      <c r="F1027" s="1">
        <v>0</v>
      </c>
      <c r="G1027" s="2">
        <f t="shared" si="22"/>
        <v>457836.92239999992</v>
      </c>
      <c r="H1027" s="2">
        <f t="shared" si="19"/>
        <v>0.20000000018626451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2429465</v>
      </c>
      <c r="D1028" s="1">
        <f>BILANCA!E50</f>
        <v>2587544.4</v>
      </c>
      <c r="E1028" s="1">
        <v>0</v>
      </c>
      <c r="F1028" s="1">
        <v>0</v>
      </c>
      <c r="G1028" s="2">
        <f t="shared" si="22"/>
        <v>342204.92099999997</v>
      </c>
      <c r="H1028" s="2">
        <f t="shared" si="19"/>
        <v>0.39999999990686774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376323</v>
      </c>
      <c r="D1032" s="1">
        <f>BILANCA!E54</f>
        <v>376323.44</v>
      </c>
      <c r="E1032" s="1">
        <v>0</v>
      </c>
      <c r="F1032" s="1">
        <v>0</v>
      </c>
      <c r="G1032" s="2">
        <f t="shared" si="22"/>
        <v>55319.524120000002</v>
      </c>
      <c r="H1032" s="2">
        <f t="shared" si="19"/>
        <v>0.44000000000232831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376323</v>
      </c>
      <c r="D1033" s="1">
        <f>BILANCA!E55</f>
        <v>376323.44</v>
      </c>
      <c r="E1033" s="1">
        <v>0</v>
      </c>
      <c r="F1033" s="1">
        <v>0</v>
      </c>
      <c r="G1033" s="2">
        <f t="shared" si="22"/>
        <v>56448.494000000006</v>
      </c>
      <c r="H1033" s="2">
        <f t="shared" si="19"/>
        <v>0.44000000000232831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5750271</v>
      </c>
      <c r="D1046" s="1">
        <f>BILANCA!E68</f>
        <v>2910812.7399999998</v>
      </c>
      <c r="E1046" s="1">
        <v>0</v>
      </c>
      <c r="F1046" s="1">
        <v>0</v>
      </c>
      <c r="G1046" s="2">
        <f t="shared" si="22"/>
        <v>729029.47823999997</v>
      </c>
      <c r="H1046" s="2">
        <f t="shared" si="19"/>
        <v>0.26000000024214387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3502875</v>
      </c>
      <c r="D1047" s="1">
        <f>BILANCA!E69</f>
        <v>619490.82999999996</v>
      </c>
      <c r="E1047" s="1">
        <v>0</v>
      </c>
      <c r="F1047" s="1">
        <v>0</v>
      </c>
      <c r="G1047" s="2">
        <f t="shared" si="22"/>
        <v>303478.82623999997</v>
      </c>
      <c r="H1047" s="2">
        <f t="shared" si="19"/>
        <v>0.17000000004190952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3502285</v>
      </c>
      <c r="D1048" s="1">
        <f>BILANCA!E70</f>
        <v>616029.72</v>
      </c>
      <c r="E1048" s="1">
        <v>0</v>
      </c>
      <c r="F1048" s="1">
        <v>0</v>
      </c>
      <c r="G1048" s="2">
        <f t="shared" si="22"/>
        <v>307732.38860000001</v>
      </c>
      <c r="H1048" s="2">
        <f t="shared" si="19"/>
        <v>0.28000000002793968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3502285</v>
      </c>
      <c r="D1050" s="1">
        <f>BILANCA!E72</f>
        <v>616029.72</v>
      </c>
      <c r="E1050" s="1">
        <v>0</v>
      </c>
      <c r="F1050" s="1">
        <v>0</v>
      </c>
      <c r="G1050" s="2">
        <f t="shared" si="22"/>
        <v>317201.07747999998</v>
      </c>
      <c r="H1050" s="2">
        <f t="shared" si="19"/>
        <v>0.28000000002793968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590</v>
      </c>
      <c r="D1054" s="1">
        <f>BILANCA!E76</f>
        <v>3461.11</v>
      </c>
      <c r="E1054" s="1">
        <v>0</v>
      </c>
      <c r="F1054" s="1">
        <v>0</v>
      </c>
      <c r="G1054" s="2">
        <f t="shared" si="22"/>
        <v>533.36761999999999</v>
      </c>
      <c r="H1054" s="2">
        <f t="shared" si="19"/>
        <v>0.11000000000012733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36850</v>
      </c>
      <c r="D1056" s="1">
        <f>BILANCA!E78</f>
        <v>148296.28</v>
      </c>
      <c r="E1056" s="1">
        <v>0</v>
      </c>
      <c r="F1056" s="1">
        <v>0</v>
      </c>
      <c r="G1056" s="2">
        <f t="shared" si="22"/>
        <v>24341.306879999996</v>
      </c>
      <c r="H1056" s="2">
        <f t="shared" si="19"/>
        <v>0.27999999999883585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3001</v>
      </c>
      <c r="D1062" s="1">
        <f>BILANCA!E84</f>
        <v>3000.93</v>
      </c>
      <c r="E1062" s="1">
        <v>0</v>
      </c>
      <c r="F1062" s="1">
        <v>0</v>
      </c>
      <c r="G1062" s="2">
        <f t="shared" si="22"/>
        <v>711.22594000000004</v>
      </c>
      <c r="H1062" s="2">
        <f t="shared" si="19"/>
        <v>7.0000000000163709E-2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33849</v>
      </c>
      <c r="D1064" s="1">
        <f>BILANCA!E86</f>
        <v>145295.35</v>
      </c>
      <c r="E1064" s="1">
        <v>0</v>
      </c>
      <c r="F1064" s="1">
        <v>0</v>
      </c>
      <c r="G1064" s="2">
        <f t="shared" si="22"/>
        <v>26279.615700000002</v>
      </c>
      <c r="H1064" s="2">
        <f t="shared" si="19"/>
        <v>0.35000000000582077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20050</v>
      </c>
      <c r="E1112" s="1">
        <v>0</v>
      </c>
      <c r="F1112" s="1">
        <v>0</v>
      </c>
      <c r="G1112" s="2">
        <f t="shared" si="22"/>
        <v>5172.9000000000005</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20050</v>
      </c>
      <c r="E1113" s="1">
        <v>0</v>
      </c>
      <c r="F1113" s="1">
        <v>0</v>
      </c>
      <c r="G1113" s="2">
        <f t="shared" si="22"/>
        <v>5213</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20050</v>
      </c>
      <c r="E1119" s="1">
        <v>0</v>
      </c>
      <c r="F1119" s="1">
        <v>0</v>
      </c>
      <c r="G1119" s="2">
        <f t="shared" si="22"/>
        <v>5453.6</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2207816</v>
      </c>
      <c r="D1124" s="1">
        <f>BILANCA!E146</f>
        <v>2120245.63</v>
      </c>
      <c r="E1124" s="1">
        <v>0</v>
      </c>
      <c r="F1124" s="1">
        <v>0</v>
      </c>
      <c r="G1124" s="2">
        <f t="shared" si="22"/>
        <v>909211.32365999988</v>
      </c>
      <c r="H1124" s="2">
        <f t="shared" si="23"/>
        <v>0.37000000011175871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643406</v>
      </c>
      <c r="D1125" s="1">
        <f>BILANCA!E147</f>
        <v>643405.73</v>
      </c>
      <c r="E1125" s="1">
        <v>0</v>
      </c>
      <c r="F1125" s="1">
        <v>0</v>
      </c>
      <c r="G1125" s="2">
        <f t="shared" si="22"/>
        <v>274090.87931999995</v>
      </c>
      <c r="H1125" s="2">
        <f t="shared" si="23"/>
        <v>0.27000000001862645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88412</v>
      </c>
      <c r="D1136" s="1">
        <f>BILANCA!E158</f>
        <v>106588.53</v>
      </c>
      <c r="E1136" s="1">
        <v>0</v>
      </c>
      <c r="F1136" s="1">
        <v>0</v>
      </c>
      <c r="G1136" s="2">
        <f t="shared" si="22"/>
        <v>46143.126179999999</v>
      </c>
      <c r="H1136" s="2">
        <f t="shared" si="23"/>
        <v>0.47000000000116415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1684810</v>
      </c>
      <c r="D1137" s="1">
        <f>BILANCA!E159</f>
        <v>1579063.09</v>
      </c>
      <c r="E1137" s="1">
        <v>0</v>
      </c>
      <c r="F1137" s="1">
        <v>0</v>
      </c>
      <c r="G1137" s="2">
        <f t="shared" si="22"/>
        <v>745812.17171999998</v>
      </c>
      <c r="H1137" s="2">
        <f t="shared" si="23"/>
        <v>9.0000000083819032E-2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208812</v>
      </c>
      <c r="D1141" s="1">
        <f>BILANCA!E163</f>
        <v>208811.72</v>
      </c>
      <c r="E1141" s="1">
        <v>0</v>
      </c>
      <c r="F1141" s="1">
        <v>0</v>
      </c>
      <c r="G1141" s="2">
        <f t="shared" si="22"/>
        <v>98976.79952</v>
      </c>
      <c r="H1141" s="2">
        <f t="shared" si="23"/>
        <v>0.27999999999883585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2730</v>
      </c>
      <c r="D1148" s="1">
        <f>BILANCA!E170</f>
        <v>2730</v>
      </c>
      <c r="E1148" s="1">
        <v>0</v>
      </c>
      <c r="F1148" s="1">
        <v>0</v>
      </c>
      <c r="G1148" s="2">
        <f t="shared" si="22"/>
        <v>1351.3500000000001</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2730</v>
      </c>
      <c r="D1150" s="1">
        <f>BILANCA!E172</f>
        <v>2730</v>
      </c>
      <c r="E1150" s="1">
        <v>0</v>
      </c>
      <c r="F1150" s="1">
        <v>0</v>
      </c>
      <c r="G1150" s="2">
        <f t="shared" si="22"/>
        <v>1367.73</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65982628</v>
      </c>
      <c r="D1152" s="1">
        <f>BILANCA!E175</f>
        <v>63575009.849999994</v>
      </c>
      <c r="E1152" s="1">
        <v>0</v>
      </c>
      <c r="F1152" s="1">
        <v>0</v>
      </c>
      <c r="G1152" s="2">
        <f t="shared" si="22"/>
        <v>32639417.461300001</v>
      </c>
      <c r="H1152" s="2">
        <f t="shared" si="23"/>
        <v>0.15000000596046448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4617329</v>
      </c>
      <c r="D1153" s="1">
        <f>BILANCA!E176</f>
        <v>1610934.04</v>
      </c>
      <c r="E1153" s="1">
        <v>0</v>
      </c>
      <c r="F1153" s="1">
        <v>0</v>
      </c>
      <c r="G1153" s="2">
        <f t="shared" si="22"/>
        <v>1332663.5035999999</v>
      </c>
      <c r="H1153" s="2">
        <f t="shared" si="23"/>
        <v>4.0000000037252903E-2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454319</v>
      </c>
      <c r="D1154" s="1">
        <f>BILANCA!E177</f>
        <v>501254.83</v>
      </c>
      <c r="E1154" s="1">
        <v>0</v>
      </c>
      <c r="F1154" s="1">
        <v>0</v>
      </c>
      <c r="G1154" s="2">
        <f t="shared" si="22"/>
        <v>249117.70086000001</v>
      </c>
      <c r="H1154" s="2">
        <f t="shared" si="23"/>
        <v>0.16999999998370185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118889</v>
      </c>
      <c r="D1155" s="1">
        <f>BILANCA!E178</f>
        <v>151010.93</v>
      </c>
      <c r="E1155" s="1">
        <v>0</v>
      </c>
      <c r="F1155" s="1">
        <v>0</v>
      </c>
      <c r="G1155" s="2">
        <f t="shared" si="22"/>
        <v>72396.667919999993</v>
      </c>
      <c r="H1155" s="2">
        <f t="shared" si="23"/>
        <v>7.0000000006984919E-2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301967</v>
      </c>
      <c r="D1156" s="1">
        <f>BILANCA!E179</f>
        <v>66540.5</v>
      </c>
      <c r="E1156" s="1">
        <v>0</v>
      </c>
      <c r="F1156" s="1">
        <v>0</v>
      </c>
      <c r="G1156" s="2">
        <f t="shared" si="22"/>
        <v>75263.304000000004</v>
      </c>
      <c r="H1156" s="2">
        <f t="shared" si="23"/>
        <v>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9834</v>
      </c>
      <c r="D1157" s="1">
        <f>BILANCA!E180</f>
        <v>15908.13</v>
      </c>
      <c r="E1157" s="1">
        <v>0</v>
      </c>
      <c r="F1157" s="1">
        <v>0</v>
      </c>
      <c r="G1157" s="2">
        <f t="shared" si="22"/>
        <v>7247.1452399999989</v>
      </c>
      <c r="H1157" s="2">
        <f t="shared" si="23"/>
        <v>0.12999999999919964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9834</v>
      </c>
      <c r="D1160" s="1">
        <f>BILANCA!E183</f>
        <v>15908.13</v>
      </c>
      <c r="E1160" s="1">
        <v>0</v>
      </c>
      <c r="F1160" s="1">
        <v>0</v>
      </c>
      <c r="G1160" s="2">
        <f t="shared" si="22"/>
        <v>7372.096019999999</v>
      </c>
      <c r="H1160" s="2">
        <f t="shared" si="23"/>
        <v>0.12999999999919964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10350</v>
      </c>
      <c r="D1163" s="1">
        <f>BILANCA!E186</f>
        <v>45050.03</v>
      </c>
      <c r="E1163" s="1">
        <v>0</v>
      </c>
      <c r="F1163" s="1">
        <v>0</v>
      </c>
      <c r="G1163" s="2">
        <f t="shared" si="22"/>
        <v>18081.010799999996</v>
      </c>
      <c r="H1163" s="2">
        <f t="shared" si="23"/>
        <v>2.9999999998835847E-2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13279</v>
      </c>
      <c r="D1165" s="1">
        <f>BILANCA!E188</f>
        <v>222745.24</v>
      </c>
      <c r="E1165" s="1">
        <v>0</v>
      </c>
      <c r="F1165" s="1">
        <v>0</v>
      </c>
      <c r="G1165" s="2">
        <f t="shared" si="22"/>
        <v>83496.045360000004</v>
      </c>
      <c r="H1165" s="2">
        <f t="shared" si="23"/>
        <v>0.23999999999068677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9679.2099999999991</v>
      </c>
      <c r="E1166" s="1">
        <v>0</v>
      </c>
      <c r="F1166" s="1">
        <v>0</v>
      </c>
      <c r="G1166" s="2">
        <f t="shared" si="22"/>
        <v>3542.5908599999998</v>
      </c>
      <c r="H1166" s="2">
        <f t="shared" si="23"/>
        <v>0.20999999999912689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4163010</v>
      </c>
      <c r="D1183" s="1">
        <f>BILANCA!E206</f>
        <v>1100000</v>
      </c>
      <c r="E1183" s="1">
        <v>0</v>
      </c>
      <c r="F1183" s="1">
        <v>0</v>
      </c>
      <c r="G1183" s="2">
        <f t="shared" si="22"/>
        <v>1272602</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4163010</v>
      </c>
      <c r="D1184" s="1">
        <f>BILANCA!E207</f>
        <v>1100000</v>
      </c>
      <c r="E1184" s="1">
        <v>0</v>
      </c>
      <c r="F1184" s="1">
        <v>0</v>
      </c>
      <c r="G1184" s="2">
        <f t="shared" si="22"/>
        <v>1278965.01</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4055650</v>
      </c>
      <c r="D1189" s="1">
        <f>BILANCA!E212</f>
        <v>1100000</v>
      </c>
      <c r="E1189" s="1">
        <v>0</v>
      </c>
      <c r="F1189" s="1">
        <v>0</v>
      </c>
      <c r="G1189" s="2">
        <f t="shared" si="22"/>
        <v>1288663.8999999999</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107360</v>
      </c>
      <c r="D1194" s="1">
        <f>BILANCA!E217</f>
        <v>0</v>
      </c>
      <c r="E1194" s="1">
        <v>0</v>
      </c>
      <c r="F1194" s="1">
        <v>0</v>
      </c>
      <c r="G1194" s="2">
        <f t="shared" si="22"/>
        <v>22652.959999999999</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61365299</v>
      </c>
      <c r="D1214" s="1">
        <f>BILANCA!E237</f>
        <v>61964075.809999995</v>
      </c>
      <c r="E1214" s="1">
        <v>0</v>
      </c>
      <c r="F1214" s="1">
        <v>0</v>
      </c>
      <c r="G1214" s="2">
        <f t="shared" si="22"/>
        <v>42802787.093219995</v>
      </c>
      <c r="H1214" s="2">
        <f t="shared" si="23"/>
        <v>0.19000000506639481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56187786</v>
      </c>
      <c r="D1215" s="1">
        <f>BILANCA!E238</f>
        <v>59575277.509999998</v>
      </c>
      <c r="E1215" s="1">
        <v>0</v>
      </c>
      <c r="F1215" s="1">
        <v>0</v>
      </c>
      <c r="G1215" s="2">
        <f t="shared" si="22"/>
        <v>40678495.116640002</v>
      </c>
      <c r="H1215" s="2">
        <f t="shared" si="23"/>
        <v>0.49000000208616257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60243436</v>
      </c>
      <c r="D1216" s="1">
        <f>BILANCA!E239</f>
        <v>60675277.509999998</v>
      </c>
      <c r="E1216" s="1">
        <v>0</v>
      </c>
      <c r="F1216" s="1">
        <v>0</v>
      </c>
      <c r="G1216" s="2">
        <f t="shared" si="22"/>
        <v>42311399.90766</v>
      </c>
      <c r="H1216" s="2">
        <f t="shared" si="23"/>
        <v>0.49000000208616257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60243436</v>
      </c>
      <c r="D1217" s="1">
        <f>BILANCA!E240</f>
        <v>60675277.509999998</v>
      </c>
      <c r="E1217" s="1">
        <v>0</v>
      </c>
      <c r="F1217" s="1">
        <v>0</v>
      </c>
      <c r="G1217" s="2">
        <f t="shared" si="22"/>
        <v>42492993.898680001</v>
      </c>
      <c r="H1217" s="2">
        <f t="shared" si="23"/>
        <v>0.49000000208616257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4055650</v>
      </c>
      <c r="D1219" s="1">
        <f>BILANCA!E242</f>
        <v>1100000</v>
      </c>
      <c r="E1219" s="1">
        <v>0</v>
      </c>
      <c r="F1219" s="1">
        <v>0</v>
      </c>
      <c r="G1219" s="2">
        <f t="shared" si="22"/>
        <v>1476333.4</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4055650</v>
      </c>
      <c r="D1221" s="1">
        <f>BILANCA!E244</f>
        <v>1100000</v>
      </c>
      <c r="E1221" s="1">
        <v>0</v>
      </c>
      <c r="F1221" s="1">
        <v>0</v>
      </c>
      <c r="G1221" s="2">
        <f t="shared" si="22"/>
        <v>1488844.7</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2964064</v>
      </c>
      <c r="D1222" s="1">
        <f>BILANCA!E245</f>
        <v>262919.8600000001</v>
      </c>
      <c r="E1222" s="1">
        <v>0</v>
      </c>
      <c r="F1222" s="1">
        <v>0</v>
      </c>
      <c r="G1222" s="2">
        <f t="shared" si="22"/>
        <v>834086.98907999997</v>
      </c>
      <c r="H1222" s="2">
        <f t="shared" si="23"/>
        <v>0.13999999989755452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10417778</v>
      </c>
      <c r="D1223" s="1">
        <f>BILANCA!E246</f>
        <v>2251865.7200000002</v>
      </c>
      <c r="E1223" s="1">
        <v>0</v>
      </c>
      <c r="F1223" s="1">
        <v>0</v>
      </c>
      <c r="G1223" s="2">
        <f t="shared" si="22"/>
        <v>3581162.2655999996</v>
      </c>
      <c r="H1223" s="2">
        <f t="shared" si="23"/>
        <v>0.27999999979510903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6362128</v>
      </c>
      <c r="D1224" s="1">
        <f>BILANCA!E247</f>
        <v>2251865.7200000002</v>
      </c>
      <c r="E1224" s="1">
        <v>0</v>
      </c>
      <c r="F1224" s="1">
        <v>0</v>
      </c>
      <c r="G1224" s="2">
        <f t="shared" si="22"/>
        <v>2618672.1250400003</v>
      </c>
      <c r="H1224" s="2">
        <f t="shared" si="23"/>
        <v>0.27999999979510903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4055650</v>
      </c>
      <c r="D1226" s="1">
        <f>BILANCA!E249</f>
        <v>0</v>
      </c>
      <c r="E1226" s="1">
        <v>0</v>
      </c>
      <c r="F1226" s="1">
        <v>0</v>
      </c>
      <c r="G1226" s="2">
        <f t="shared" si="22"/>
        <v>985522.95</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7453714</v>
      </c>
      <c r="D1227" s="1">
        <f>BILANCA!E250</f>
        <v>1988945.86</v>
      </c>
      <c r="E1227" s="1">
        <v>0</v>
      </c>
      <c r="F1227" s="1">
        <v>0</v>
      </c>
      <c r="G1227" s="2">
        <f t="shared" si="22"/>
        <v>2789311.79568</v>
      </c>
      <c r="H1227" s="2">
        <f t="shared" si="23"/>
        <v>0.13999999989755452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7453714</v>
      </c>
      <c r="D1229" s="1">
        <f>BILANCA!E252</f>
        <v>1885820.29</v>
      </c>
      <c r="E1229" s="1">
        <v>0</v>
      </c>
      <c r="F1229" s="1">
        <v>0</v>
      </c>
      <c r="G1229" s="2">
        <f t="shared" si="22"/>
        <v>2761437.2266800003</v>
      </c>
      <c r="H1229" s="2">
        <f t="shared" si="23"/>
        <v>0.2900000000372529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103125.57</v>
      </c>
      <c r="E1230" s="1">
        <v>0</v>
      </c>
      <c r="F1230" s="1">
        <v>0</v>
      </c>
      <c r="G1230" s="2">
        <f t="shared" si="22"/>
        <v>50944.031580000003</v>
      </c>
      <c r="H1230" s="2">
        <f t="shared" si="23"/>
        <v>0.42999999999301508</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2213449</v>
      </c>
      <c r="D1232" s="1">
        <f>BILANCA!E255</f>
        <v>2125878.44</v>
      </c>
      <c r="E1232" s="1">
        <v>0</v>
      </c>
      <c r="F1232" s="1">
        <v>0</v>
      </c>
      <c r="G1232" s="2">
        <f t="shared" si="22"/>
        <v>1609836.2641199999</v>
      </c>
      <c r="H1232" s="2">
        <f t="shared" si="23"/>
        <v>0.43999999994412065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2416628</v>
      </c>
      <c r="D1240" s="1">
        <f>BILANCA!E264</f>
        <v>2329057.35</v>
      </c>
      <c r="E1240" s="1">
        <v>0</v>
      </c>
      <c r="F1240" s="1">
        <v>0</v>
      </c>
      <c r="G1240" s="2">
        <f t="shared" si="22"/>
        <v>1818208.8739</v>
      </c>
      <c r="H1240" s="2">
        <f t="shared" si="23"/>
        <v>0.35000000009313226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5005.1400000000003</v>
      </c>
      <c r="E1244" s="1">
        <v>0</v>
      </c>
      <c r="F1244" s="1">
        <v>0</v>
      </c>
      <c r="G1244" s="2">
        <f t="shared" si="24"/>
        <v>2612.6830800000002</v>
      </c>
      <c r="H1244" s="2">
        <f t="shared" si="23"/>
        <v>0.14000000000032742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140290.21</v>
      </c>
      <c r="E1245" s="1">
        <v>0</v>
      </c>
      <c r="F1245" s="1">
        <v>0</v>
      </c>
      <c r="G1245" s="2">
        <f t="shared" si="24"/>
        <v>73512.070040000006</v>
      </c>
      <c r="H1245" s="2">
        <f t="shared" si="23"/>
        <v>0.20999999999185093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454319</v>
      </c>
      <c r="D1264" s="1">
        <f>BILANCA!E288</f>
        <v>501254.83</v>
      </c>
      <c r="E1264" s="1">
        <v>0</v>
      </c>
      <c r="F1264" s="1">
        <v>0</v>
      </c>
      <c r="G1264" s="2">
        <f t="shared" si="24"/>
        <v>409368.85346000007</v>
      </c>
      <c r="H1264" s="2">
        <f t="shared" si="23"/>
        <v>0.16999999998370185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9679.2099999999991</v>
      </c>
      <c r="E1266" s="1">
        <v>0</v>
      </c>
      <c r="F1266" s="1">
        <v>0</v>
      </c>
      <c r="G1266" s="2">
        <f t="shared" si="24"/>
        <v>5478.432859999999</v>
      </c>
      <c r="H1266" s="2">
        <f t="shared" si="23"/>
        <v>0.20999999999912689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4163010</v>
      </c>
      <c r="D1270" s="1">
        <f>BILANCA!E294</f>
        <v>1100000</v>
      </c>
      <c r="E1270" s="1">
        <v>0</v>
      </c>
      <c r="F1270" s="1">
        <v>0</v>
      </c>
      <c r="G1270" s="2">
        <f t="shared" si="24"/>
        <v>1826183.8699999999</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12000</v>
      </c>
      <c r="D1273" s="1">
        <f>BILANCA!E297</f>
        <v>12000</v>
      </c>
      <c r="E1273" s="1">
        <v>0</v>
      </c>
      <c r="F1273" s="1">
        <v>0</v>
      </c>
      <c r="G1273" s="2">
        <f t="shared" si="24"/>
        <v>10439.999999999998</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206645.24</v>
      </c>
      <c r="E1275" s="1">
        <v>0</v>
      </c>
      <c r="F1275" s="1">
        <v>0</v>
      </c>
      <c r="G1275" s="2">
        <f t="shared" si="24"/>
        <v>120680.82015999999</v>
      </c>
      <c r="H1275" s="2">
        <f t="shared" si="23"/>
        <v>0.23999999999068677</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3461563</v>
      </c>
      <c r="D1299" s="6">
        <f>'RAS-funkcijski'!E5</f>
        <v>3010699.7399999998</v>
      </c>
      <c r="E1299" s="6">
        <v>0</v>
      </c>
      <c r="F1299" s="6">
        <v>0</v>
      </c>
      <c r="G1299" s="7">
        <f t="shared" si="24"/>
        <v>9482.9624800000001</v>
      </c>
      <c r="H1299" s="7">
        <f t="shared" si="23"/>
        <v>0.26000000024214387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1048581</v>
      </c>
      <c r="D1300" s="1">
        <f>'RAS-funkcijski'!E6</f>
        <v>1082188.3500000001</v>
      </c>
      <c r="E1300" s="1">
        <v>0</v>
      </c>
      <c r="F1300" s="1">
        <v>0</v>
      </c>
      <c r="G1300" s="2">
        <f t="shared" si="24"/>
        <v>6425.9154000000008</v>
      </c>
      <c r="H1300" s="2">
        <f t="shared" si="23"/>
        <v>0.35000000009313226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889930</v>
      </c>
      <c r="D1301" s="1">
        <f>'RAS-funkcijski'!E7</f>
        <v>955806.87</v>
      </c>
      <c r="E1301" s="1">
        <v>0</v>
      </c>
      <c r="F1301" s="1">
        <v>0</v>
      </c>
      <c r="G1301" s="2">
        <f t="shared" si="24"/>
        <v>8404.6312199999993</v>
      </c>
      <c r="H1301" s="2">
        <f t="shared" si="23"/>
        <v>0.13000000000465661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158651</v>
      </c>
      <c r="D1302" s="1">
        <f>'RAS-funkcijski'!E8</f>
        <v>126381.48</v>
      </c>
      <c r="E1302" s="1">
        <v>0</v>
      </c>
      <c r="F1302" s="1">
        <v>0</v>
      </c>
      <c r="G1302" s="2">
        <f t="shared" si="24"/>
        <v>1645.6558399999999</v>
      </c>
      <c r="H1302" s="2">
        <f t="shared" si="23"/>
        <v>0.47999999999592546</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1913891</v>
      </c>
      <c r="D1307" s="1">
        <f>'RAS-funkcijski'!E13</f>
        <v>1508835.5699999998</v>
      </c>
      <c r="E1307" s="1">
        <v>0</v>
      </c>
      <c r="F1307" s="1">
        <v>0</v>
      </c>
      <c r="G1307" s="2">
        <f t="shared" si="24"/>
        <v>44384.059259999995</v>
      </c>
      <c r="H1307" s="2">
        <f t="shared" si="23"/>
        <v>0.43000000016763806</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928570</v>
      </c>
      <c r="D1308" s="1">
        <f>'RAS-funkcijski'!E14</f>
        <v>756682.35</v>
      </c>
      <c r="E1308" s="1">
        <v>0</v>
      </c>
      <c r="F1308" s="1">
        <v>0</v>
      </c>
      <c r="G1308" s="2">
        <f t="shared" si="24"/>
        <v>24419.347000000002</v>
      </c>
      <c r="H1308" s="2">
        <f t="shared" si="23"/>
        <v>0.34999999997671694</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985321</v>
      </c>
      <c r="D1310" s="1">
        <f>'RAS-funkcijski'!E16</f>
        <v>752153.22</v>
      </c>
      <c r="E1310" s="1">
        <v>0</v>
      </c>
      <c r="F1310" s="1">
        <v>0</v>
      </c>
      <c r="G1310" s="2">
        <f t="shared" si="24"/>
        <v>29875.529280000002</v>
      </c>
      <c r="H1310" s="2">
        <f t="shared" si="23"/>
        <v>0.21999999997206032</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124567</v>
      </c>
      <c r="D1313" s="1">
        <f>'RAS-funkcijski'!E19</f>
        <v>266194.32</v>
      </c>
      <c r="E1313" s="1">
        <v>0</v>
      </c>
      <c r="F1313" s="1">
        <v>0</v>
      </c>
      <c r="G1313" s="2">
        <f t="shared" si="24"/>
        <v>9854.3346000000001</v>
      </c>
      <c r="H1313" s="2">
        <f t="shared" si="23"/>
        <v>0.32000000000698492</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374524</v>
      </c>
      <c r="D1315" s="1">
        <f>'RAS-funkcijski'!E21</f>
        <v>153481.5</v>
      </c>
      <c r="E1315" s="1">
        <v>0</v>
      </c>
      <c r="F1315" s="1">
        <v>0</v>
      </c>
      <c r="G1315" s="2">
        <f t="shared" si="24"/>
        <v>11585.279</v>
      </c>
      <c r="H1315" s="2">
        <f t="shared" si="23"/>
        <v>0.5</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389175</v>
      </c>
      <c r="D1322" s="1">
        <f>'RAS-funkcijski'!E28</f>
        <v>477812.5</v>
      </c>
      <c r="E1322" s="1">
        <v>0</v>
      </c>
      <c r="F1322" s="1">
        <v>0</v>
      </c>
      <c r="G1322" s="2">
        <f t="shared" si="24"/>
        <v>32275.200000000001</v>
      </c>
      <c r="H1322" s="2">
        <f t="shared" si="23"/>
        <v>0.5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350000</v>
      </c>
      <c r="D1324" s="1">
        <f>'RAS-funkcijski'!E30</f>
        <v>450000</v>
      </c>
      <c r="E1324" s="1">
        <v>0</v>
      </c>
      <c r="F1324" s="1">
        <v>0</v>
      </c>
      <c r="G1324" s="2">
        <f t="shared" si="24"/>
        <v>32500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39175</v>
      </c>
      <c r="D1328" s="1">
        <f>'RAS-funkcijski'!E34</f>
        <v>27812.5</v>
      </c>
      <c r="E1328" s="1">
        <v>0</v>
      </c>
      <c r="F1328" s="1">
        <v>0</v>
      </c>
      <c r="G1328" s="2">
        <f t="shared" si="24"/>
        <v>2844</v>
      </c>
      <c r="H1328" s="2">
        <f t="shared" si="23"/>
        <v>0.5</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8501426</v>
      </c>
      <c r="D1329" s="1">
        <f>'RAS-funkcijski'!E35</f>
        <v>1793136.43</v>
      </c>
      <c r="E1329" s="1">
        <v>0</v>
      </c>
      <c r="F1329" s="1">
        <v>0</v>
      </c>
      <c r="G1329" s="2">
        <f t="shared" si="24"/>
        <v>374718.66466000001</v>
      </c>
      <c r="H1329" s="2">
        <f t="shared" si="23"/>
        <v>0.42999999993480742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229023</v>
      </c>
      <c r="D1337" s="1">
        <f>'RAS-funkcijski'!E43</f>
        <v>714964</v>
      </c>
      <c r="E1337" s="1">
        <v>0</v>
      </c>
      <c r="F1337" s="1">
        <v>0</v>
      </c>
      <c r="G1337" s="2">
        <f t="shared" si="24"/>
        <v>64699.089000000007</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229023</v>
      </c>
      <c r="D1342" s="1">
        <f>'RAS-funkcijski'!E48</f>
        <v>714964</v>
      </c>
      <c r="E1342" s="1">
        <v>0</v>
      </c>
      <c r="F1342" s="1">
        <v>0</v>
      </c>
      <c r="G1342" s="2">
        <f t="shared" si="24"/>
        <v>72993.843999999997</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1520918</v>
      </c>
      <c r="D1348" s="1">
        <f>'RAS-funkcijski'!E54</f>
        <v>625334.07999999996</v>
      </c>
      <c r="E1348" s="1">
        <v>0</v>
      </c>
      <c r="F1348" s="1">
        <v>0</v>
      </c>
      <c r="G1348" s="2">
        <f t="shared" si="24"/>
        <v>138579.30800000002</v>
      </c>
      <c r="H1348" s="2">
        <f t="shared" si="27"/>
        <v>7.9999999958090484E-2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1520918</v>
      </c>
      <c r="D1349" s="1">
        <f>'RAS-funkcijski'!E55</f>
        <v>625334.07999999996</v>
      </c>
      <c r="E1349" s="1">
        <v>0</v>
      </c>
      <c r="F1349" s="1">
        <v>0</v>
      </c>
      <c r="G1349" s="2">
        <f t="shared" si="24"/>
        <v>141350.89416</v>
      </c>
      <c r="H1349" s="2">
        <f t="shared" si="27"/>
        <v>7.9999999958090484E-2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6659033</v>
      </c>
      <c r="D1355" s="1">
        <f>'RAS-funkcijski'!E61</f>
        <v>326861.19</v>
      </c>
      <c r="E1355" s="1">
        <v>0</v>
      </c>
      <c r="F1355" s="1">
        <v>0</v>
      </c>
      <c r="G1355" s="2">
        <f t="shared" si="24"/>
        <v>416827.05666</v>
      </c>
      <c r="H1355" s="2">
        <f t="shared" si="27"/>
        <v>0.19000000000232831</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6659033</v>
      </c>
      <c r="D1359" s="1">
        <f>'RAS-funkcijski'!E65</f>
        <v>326861.19</v>
      </c>
      <c r="E1359" s="1">
        <v>0</v>
      </c>
      <c r="F1359" s="1">
        <v>0</v>
      </c>
      <c r="G1359" s="2">
        <f t="shared" si="24"/>
        <v>446078.07817999995</v>
      </c>
      <c r="H1359" s="2">
        <f t="shared" si="27"/>
        <v>0.19000000000232831</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92452</v>
      </c>
      <c r="D1368" s="1">
        <f>'RAS-funkcijski'!E74</f>
        <v>125977.16</v>
      </c>
      <c r="E1368" s="1">
        <v>0</v>
      </c>
      <c r="F1368" s="1">
        <v>0</v>
      </c>
      <c r="G1368" s="2">
        <f t="shared" si="24"/>
        <v>24108.4424</v>
      </c>
      <c r="H1368" s="2">
        <f t="shared" si="27"/>
        <v>0.16000000000349246</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1952311</v>
      </c>
      <c r="D1369" s="1">
        <f>'RAS-funkcijski'!E75</f>
        <v>1687672.97</v>
      </c>
      <c r="E1369" s="1">
        <v>0</v>
      </c>
      <c r="F1369" s="1">
        <v>0</v>
      </c>
      <c r="G1369" s="2">
        <f t="shared" si="24"/>
        <v>378263.64273999992</v>
      </c>
      <c r="H1369" s="2">
        <f t="shared" si="27"/>
        <v>3.0000000027939677E-2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169246</v>
      </c>
      <c r="D1370" s="1">
        <f>'RAS-funkcijski'!E76</f>
        <v>0</v>
      </c>
      <c r="E1370" s="1">
        <v>0</v>
      </c>
      <c r="F1370" s="1">
        <v>0</v>
      </c>
      <c r="G1370" s="2">
        <f t="shared" si="24"/>
        <v>12185.712</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145219</v>
      </c>
      <c r="D1371" s="1">
        <f>'RAS-funkcijski'!E77</f>
        <v>57125</v>
      </c>
      <c r="E1371" s="1">
        <v>0</v>
      </c>
      <c r="F1371" s="1">
        <v>0</v>
      </c>
      <c r="G1371" s="2">
        <f t="shared" si="24"/>
        <v>18941.237000000001</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1637846</v>
      </c>
      <c r="D1375" s="1">
        <f>'RAS-funkcijski'!E81</f>
        <v>1630547.97</v>
      </c>
      <c r="E1375" s="1">
        <v>0</v>
      </c>
      <c r="F1375" s="1">
        <v>0</v>
      </c>
      <c r="G1375" s="2">
        <f t="shared" si="24"/>
        <v>377218.52937999996</v>
      </c>
      <c r="H1375" s="2">
        <f t="shared" si="27"/>
        <v>3.0000000027939677E-2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793372</v>
      </c>
      <c r="D1376" s="1">
        <f>'RAS-funkcijski'!E82</f>
        <v>1270877.1200000001</v>
      </c>
      <c r="E1376" s="1">
        <v>0</v>
      </c>
      <c r="F1376" s="1">
        <v>0</v>
      </c>
      <c r="G1376" s="2">
        <f t="shared" si="24"/>
        <v>260139.84672000003</v>
      </c>
      <c r="H1376" s="2">
        <f t="shared" si="27"/>
        <v>0.12000000011175871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24026</v>
      </c>
      <c r="D1379" s="1">
        <f>'RAS-funkcijski'!E85</f>
        <v>0</v>
      </c>
      <c r="E1379" s="1">
        <v>0</v>
      </c>
      <c r="F1379" s="1">
        <v>0</v>
      </c>
      <c r="G1379" s="2">
        <f t="shared" si="24"/>
        <v>1946.106</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542134</v>
      </c>
      <c r="D1380" s="1">
        <f>'RAS-funkcijski'!E86</f>
        <v>1094669.77</v>
      </c>
      <c r="E1380" s="1">
        <v>0</v>
      </c>
      <c r="F1380" s="1">
        <v>0</v>
      </c>
      <c r="G1380" s="2">
        <f t="shared" si="24"/>
        <v>223980.83028000002</v>
      </c>
      <c r="H1380" s="2">
        <f t="shared" si="27"/>
        <v>0.22999999998137355</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227212</v>
      </c>
      <c r="D1382" s="1">
        <f>'RAS-funkcijski'!E88</f>
        <v>176207.35</v>
      </c>
      <c r="E1382" s="1">
        <v>0</v>
      </c>
      <c r="F1382" s="1">
        <v>0</v>
      </c>
      <c r="G1382" s="2">
        <f t="shared" si="24"/>
        <v>48688.642800000001</v>
      </c>
      <c r="H1382" s="2">
        <f t="shared" si="27"/>
        <v>0.35000000000582077</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74611</v>
      </c>
      <c r="D1383" s="1">
        <f>'RAS-funkcijski'!E89</f>
        <v>58082.879999999997</v>
      </c>
      <c r="E1383" s="1">
        <v>0</v>
      </c>
      <c r="F1383" s="1">
        <v>0</v>
      </c>
      <c r="G1383" s="2">
        <f t="shared" si="24"/>
        <v>16216.024600000001</v>
      </c>
      <c r="H1383" s="2">
        <f t="shared" si="27"/>
        <v>0.12000000000261934</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74611</v>
      </c>
      <c r="D1400" s="1">
        <f>'RAS-funkcijski'!E106</f>
        <v>58082.879999999997</v>
      </c>
      <c r="E1400" s="1">
        <v>0</v>
      </c>
      <c r="F1400" s="1">
        <v>0</v>
      </c>
      <c r="G1400" s="2">
        <f t="shared" si="24"/>
        <v>19459.229519999997</v>
      </c>
      <c r="H1400" s="2">
        <f t="shared" si="27"/>
        <v>0.12000000000261934</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503529</v>
      </c>
      <c r="D1401" s="1">
        <f>'RAS-funkcijski'!E107</f>
        <v>383112.5</v>
      </c>
      <c r="E1401" s="1">
        <v>0</v>
      </c>
      <c r="F1401" s="1">
        <v>0</v>
      </c>
      <c r="G1401" s="2">
        <f t="shared" si="24"/>
        <v>130784.662</v>
      </c>
      <c r="H1401" s="2">
        <f t="shared" si="27"/>
        <v>0.5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240725</v>
      </c>
      <c r="D1402" s="1">
        <f>'RAS-funkcijski'!E108</f>
        <v>185612.5</v>
      </c>
      <c r="E1402" s="1">
        <v>0</v>
      </c>
      <c r="F1402" s="1">
        <v>0</v>
      </c>
      <c r="G1402" s="2">
        <f t="shared" si="24"/>
        <v>63642.8</v>
      </c>
      <c r="H1402" s="2">
        <f t="shared" si="27"/>
        <v>0.5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262804</v>
      </c>
      <c r="D1403" s="1">
        <f>'RAS-funkcijski'!E109</f>
        <v>197500</v>
      </c>
      <c r="E1403" s="1">
        <v>0</v>
      </c>
      <c r="F1403" s="1">
        <v>0</v>
      </c>
      <c r="G1403" s="2">
        <f t="shared" si="24"/>
        <v>69069.42</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450552</v>
      </c>
      <c r="D1408" s="1">
        <f>'RAS-funkcijski'!E114</f>
        <v>713536.92</v>
      </c>
      <c r="E1408" s="1">
        <v>0</v>
      </c>
      <c r="F1408" s="1">
        <v>0</v>
      </c>
      <c r="G1408" s="2">
        <f t="shared" si="24"/>
        <v>206538.84240000002</v>
      </c>
      <c r="H1408" s="2">
        <f t="shared" si="27"/>
        <v>7.9999999958090484E-2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129552</v>
      </c>
      <c r="D1409" s="1">
        <f>'RAS-funkcijski'!E115</f>
        <v>155096.39000000001</v>
      </c>
      <c r="E1409" s="1">
        <v>0</v>
      </c>
      <c r="F1409" s="1">
        <v>0</v>
      </c>
      <c r="G1409" s="2">
        <f t="shared" si="24"/>
        <v>48811.670580000005</v>
      </c>
      <c r="H1409" s="2">
        <f t="shared" si="27"/>
        <v>0.39000000001396984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129552</v>
      </c>
      <c r="D1410" s="1">
        <f>'RAS-funkcijski'!E116</f>
        <v>155096.39000000001</v>
      </c>
      <c r="E1410" s="1">
        <v>0</v>
      </c>
      <c r="F1410" s="1">
        <v>0</v>
      </c>
      <c r="G1410" s="2">
        <f t="shared" si="24"/>
        <v>49251.415360000006</v>
      </c>
      <c r="H1410" s="2">
        <f t="shared" si="27"/>
        <v>0.39000000001396984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321000</v>
      </c>
      <c r="D1412" s="1">
        <f>'RAS-funkcijski'!E118</f>
        <v>558440.53</v>
      </c>
      <c r="E1412" s="1">
        <v>0</v>
      </c>
      <c r="F1412" s="1">
        <v>0</v>
      </c>
      <c r="G1412" s="2">
        <f t="shared" si="24"/>
        <v>163918.44084</v>
      </c>
      <c r="H1412" s="2">
        <f t="shared" si="27"/>
        <v>0.46999999997206032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321000</v>
      </c>
      <c r="D1414" s="1">
        <f>'RAS-funkcijski'!E120</f>
        <v>558440.53</v>
      </c>
      <c r="E1414" s="1">
        <v>0</v>
      </c>
      <c r="F1414" s="1">
        <v>0</v>
      </c>
      <c r="G1414" s="2">
        <f t="shared" si="24"/>
        <v>166794.20296000002</v>
      </c>
      <c r="H1414" s="2">
        <f t="shared" si="27"/>
        <v>0.46999999997206032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527885</v>
      </c>
      <c r="D1423" s="1">
        <f>'RAS-funkcijski'!E129</f>
        <v>143100</v>
      </c>
      <c r="E1423" s="1">
        <v>0</v>
      </c>
      <c r="F1423" s="1">
        <v>0</v>
      </c>
      <c r="G1423" s="2">
        <f t="shared" si="24"/>
        <v>101760.625</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73685</v>
      </c>
      <c r="D1429" s="1">
        <f>'RAS-funkcijski'!E135</f>
        <v>0</v>
      </c>
      <c r="E1429" s="1">
        <v>0</v>
      </c>
      <c r="F1429" s="1">
        <v>0</v>
      </c>
      <c r="G1429" s="2">
        <f t="shared" si="24"/>
        <v>9652.7350000000006</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454200</v>
      </c>
      <c r="D1432" s="1">
        <f>'RAS-funkcijski'!E138</f>
        <v>0</v>
      </c>
      <c r="E1432" s="1">
        <v>0</v>
      </c>
      <c r="F1432" s="1">
        <v>0</v>
      </c>
      <c r="G1432" s="2">
        <f t="shared" si="24"/>
        <v>60862.8</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143100</v>
      </c>
      <c r="E1434" s="1">
        <v>0</v>
      </c>
      <c r="F1434" s="1">
        <v>0</v>
      </c>
      <c r="G1434" s="2">
        <f t="shared" si="24"/>
        <v>38923.200000000004</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16654424</v>
      </c>
      <c r="D1435" s="13">
        <f>'RAS-funkcijski'!E141</f>
        <v>9538031.0600000005</v>
      </c>
      <c r="E1435" s="13">
        <v>0</v>
      </c>
      <c r="F1435" s="13">
        <v>0</v>
      </c>
      <c r="G1435" s="14">
        <f t="shared" si="24"/>
        <v>4895076.5984400008</v>
      </c>
      <c r="H1435" s="14">
        <f t="shared" si="27"/>
        <v>6.0000000521540642E-2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4617326.92</v>
      </c>
      <c r="D1480" s="6"/>
      <c r="E1480" s="6">
        <v>0</v>
      </c>
      <c r="F1480" s="6">
        <v>0</v>
      </c>
      <c r="G1480" s="7">
        <f t="shared" ref="G1480:G1580" si="34">B1480/1000*C1480</f>
        <v>4617.3269200000004</v>
      </c>
      <c r="H1480" s="7">
        <f t="shared" ref="H1480:H1580" si="35">ABS(C1480-ROUND(C1480,0))</f>
        <v>8.0000000074505806E-2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8477044.5</v>
      </c>
      <c r="D1481" s="1">
        <v>0</v>
      </c>
      <c r="E1481" s="1">
        <v>0</v>
      </c>
      <c r="F1481" s="1">
        <v>0</v>
      </c>
      <c r="G1481" s="2">
        <f t="shared" si="34"/>
        <v>16954.089</v>
      </c>
      <c r="H1481" s="2">
        <f t="shared" si="35"/>
        <v>0.5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529574.02</v>
      </c>
      <c r="D1482" s="1">
        <v>0</v>
      </c>
      <c r="E1482" s="1">
        <v>0</v>
      </c>
      <c r="F1482" s="1">
        <v>0</v>
      </c>
      <c r="G1482" s="2">
        <f t="shared" si="34"/>
        <v>1588.7220600000001</v>
      </c>
      <c r="H1482" s="2">
        <f t="shared" si="35"/>
        <v>2.0000000018626451E-2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6046362.8500000006</v>
      </c>
      <c r="D1483" s="1">
        <v>0</v>
      </c>
      <c r="E1483" s="1">
        <v>0</v>
      </c>
      <c r="F1483" s="1">
        <v>0</v>
      </c>
      <c r="G1483" s="2">
        <f t="shared" si="34"/>
        <v>24185.451400000002</v>
      </c>
      <c r="H1483" s="2">
        <f t="shared" si="35"/>
        <v>0.14999999944120646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1691530.23</v>
      </c>
      <c r="D1484" s="1">
        <v>0</v>
      </c>
      <c r="E1484" s="1">
        <v>0</v>
      </c>
      <c r="F1484" s="1">
        <v>0</v>
      </c>
      <c r="G1484" s="2">
        <f t="shared" si="34"/>
        <v>8457.6511499999997</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3895962.22</v>
      </c>
      <c r="D1485" s="1">
        <v>0</v>
      </c>
      <c r="E1485" s="1">
        <v>0</v>
      </c>
      <c r="F1485" s="1">
        <v>0</v>
      </c>
      <c r="G1485" s="2">
        <f t="shared" si="34"/>
        <v>23375.77332</v>
      </c>
      <c r="H1485" s="2">
        <f t="shared" si="35"/>
        <v>0.22000000020489097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70090.87</v>
      </c>
      <c r="D1486" s="1">
        <v>0</v>
      </c>
      <c r="E1486" s="1">
        <v>0</v>
      </c>
      <c r="F1486" s="1">
        <v>0</v>
      </c>
      <c r="G1486" s="2">
        <f t="shared" si="34"/>
        <v>490.63608999999997</v>
      </c>
      <c r="H1486" s="2">
        <f t="shared" si="35"/>
        <v>0.13000000000465661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388779.53</v>
      </c>
      <c r="D1489" s="1">
        <v>0</v>
      </c>
      <c r="E1489" s="1">
        <v>0</v>
      </c>
      <c r="F1489" s="1">
        <v>0</v>
      </c>
      <c r="G1489" s="2">
        <f t="shared" si="34"/>
        <v>3887.7953000000002</v>
      </c>
      <c r="H1489" s="2">
        <f t="shared" si="35"/>
        <v>0.46999999997206032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1901107.63</v>
      </c>
      <c r="D1492" s="1">
        <v>0</v>
      </c>
      <c r="E1492" s="1">
        <v>0</v>
      </c>
      <c r="F1492" s="1">
        <v>0</v>
      </c>
      <c r="G1492" s="2">
        <f t="shared" si="34"/>
        <v>24714.399189999996</v>
      </c>
      <c r="H1492" s="2">
        <f t="shared" si="35"/>
        <v>0.37000000011175871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11483437.379999999</v>
      </c>
      <c r="D1499" s="1">
        <v>0</v>
      </c>
      <c r="E1499" s="1">
        <v>0</v>
      </c>
      <c r="F1499" s="1">
        <v>0</v>
      </c>
      <c r="G1499" s="2">
        <f t="shared" si="34"/>
        <v>229668.74759999997</v>
      </c>
      <c r="H1499" s="2">
        <f t="shared" si="35"/>
        <v>0.37999999895691872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322928.78000000003</v>
      </c>
      <c r="D1500" s="1">
        <v>0</v>
      </c>
      <c r="E1500" s="1">
        <v>0</v>
      </c>
      <c r="F1500" s="1">
        <v>0</v>
      </c>
      <c r="G1500" s="2">
        <f t="shared" si="34"/>
        <v>6781.5043800000012</v>
      </c>
      <c r="H1500" s="2">
        <f t="shared" si="35"/>
        <v>0.21999999997206032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6208890.7700000005</v>
      </c>
      <c r="D1501" s="1">
        <v>0</v>
      </c>
      <c r="E1501" s="1">
        <v>0</v>
      </c>
      <c r="F1501" s="1">
        <v>0</v>
      </c>
      <c r="G1501" s="2">
        <f t="shared" si="34"/>
        <v>136595.59693999999</v>
      </c>
      <c r="H1501" s="2">
        <f t="shared" si="35"/>
        <v>0.22999999951571226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1659408.06</v>
      </c>
      <c r="D1502" s="1">
        <v>0</v>
      </c>
      <c r="E1502" s="1">
        <v>0</v>
      </c>
      <c r="F1502" s="1">
        <v>0</v>
      </c>
      <c r="G1502" s="2">
        <f t="shared" si="34"/>
        <v>38166.38538</v>
      </c>
      <c r="H1502" s="2">
        <f t="shared" si="35"/>
        <v>6.0000000055879354E-2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4131388.58</v>
      </c>
      <c r="D1503" s="1">
        <v>0</v>
      </c>
      <c r="E1503" s="1">
        <v>0</v>
      </c>
      <c r="F1503" s="1">
        <v>0</v>
      </c>
      <c r="G1503" s="2">
        <f t="shared" si="34"/>
        <v>99153.325920000003</v>
      </c>
      <c r="H1503" s="2">
        <f t="shared" si="35"/>
        <v>0.41999999992549419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64014.63</v>
      </c>
      <c r="D1504" s="1">
        <v>0</v>
      </c>
      <c r="E1504" s="1">
        <v>0</v>
      </c>
      <c r="F1504" s="1">
        <v>0</v>
      </c>
      <c r="G1504" s="2">
        <f t="shared" si="34"/>
        <v>1600.3657499999999</v>
      </c>
      <c r="H1504" s="2">
        <f t="shared" si="35"/>
        <v>0.37000000000261934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354079.5</v>
      </c>
      <c r="D1507" s="1">
        <v>0</v>
      </c>
      <c r="E1507" s="1">
        <v>0</v>
      </c>
      <c r="F1507" s="1">
        <v>0</v>
      </c>
      <c r="G1507" s="2">
        <f t="shared" si="34"/>
        <v>9914.2260000000006</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1888607.63</v>
      </c>
      <c r="D1510" s="1">
        <v>0</v>
      </c>
      <c r="E1510" s="1">
        <v>0</v>
      </c>
      <c r="F1510" s="1">
        <v>0</v>
      </c>
      <c r="G1510" s="2">
        <f t="shared" si="34"/>
        <v>58546.836529999993</v>
      </c>
      <c r="H1510" s="2">
        <f t="shared" si="35"/>
        <v>0.37000000011175871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3063010.2</v>
      </c>
      <c r="D1511" s="1">
        <v>0</v>
      </c>
      <c r="E1511" s="1">
        <v>0</v>
      </c>
      <c r="F1511" s="1">
        <v>0</v>
      </c>
      <c r="G1511" s="2">
        <f t="shared" si="34"/>
        <v>98016.326400000005</v>
      </c>
      <c r="H1511" s="2">
        <f t="shared" si="35"/>
        <v>0.20000000018626451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3063010.2</v>
      </c>
      <c r="D1515" s="1">
        <v>0</v>
      </c>
      <c r="E1515" s="1">
        <v>0</v>
      </c>
      <c r="F1515" s="1">
        <v>0</v>
      </c>
      <c r="G1515" s="2">
        <f t="shared" si="34"/>
        <v>110268.36719999999</v>
      </c>
      <c r="H1515" s="2">
        <f t="shared" si="35"/>
        <v>0.20000000018626451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1610934.040000001</v>
      </c>
      <c r="D1517" s="1">
        <v>0</v>
      </c>
      <c r="E1517" s="1">
        <v>0</v>
      </c>
      <c r="F1517" s="1">
        <v>0</v>
      </c>
      <c r="G1517" s="2">
        <f t="shared" si="34"/>
        <v>61215.493520000033</v>
      </c>
      <c r="H1517" s="2">
        <f t="shared" si="35"/>
        <v>4.0000000968575478E-2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1610934.04</v>
      </c>
      <c r="D1576" s="1">
        <v>0</v>
      </c>
      <c r="E1576" s="1">
        <v>0</v>
      </c>
      <c r="F1576" s="1">
        <v>0</v>
      </c>
      <c r="G1576" s="2">
        <f t="shared" si="34"/>
        <v>156260.60188</v>
      </c>
      <c r="H1576" s="2">
        <f t="shared" si="35"/>
        <v>4.0000000037252903E-2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206645.24</v>
      </c>
      <c r="D1577" s="1">
        <v>0</v>
      </c>
      <c r="E1577" s="1">
        <v>0</v>
      </c>
      <c r="F1577" s="1">
        <v>0</v>
      </c>
      <c r="G1577" s="2">
        <f t="shared" si="34"/>
        <v>20251.233520000002</v>
      </c>
      <c r="H1577" s="2">
        <f t="shared" si="35"/>
        <v>0.23999999999068677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294609.59000000003</v>
      </c>
      <c r="D1578" s="1">
        <v>0</v>
      </c>
      <c r="E1578" s="1">
        <v>0</v>
      </c>
      <c r="F1578" s="1">
        <v>0</v>
      </c>
      <c r="G1578" s="2">
        <f t="shared" si="34"/>
        <v>29166.349410000003</v>
      </c>
      <c r="H1578" s="2">
        <f t="shared" si="35"/>
        <v>0.40999999997438863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9679.2099999999991</v>
      </c>
      <c r="D1579" s="1">
        <v>0</v>
      </c>
      <c r="E1579" s="1">
        <v>0</v>
      </c>
      <c r="F1579" s="1">
        <v>0</v>
      </c>
      <c r="G1579" s="2">
        <f t="shared" si="34"/>
        <v>967.92099999999994</v>
      </c>
      <c r="H1579" s="2">
        <f t="shared" si="35"/>
        <v>0.20999999999912689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1100000</v>
      </c>
      <c r="D1580" s="13">
        <v>0</v>
      </c>
      <c r="E1580" s="13">
        <v>0</v>
      </c>
      <c r="F1580" s="13">
        <v>0</v>
      </c>
      <c r="G1580" s="14">
        <f t="shared" si="34"/>
        <v>111100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7"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33499</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13378905</v>
      </c>
      <c r="I16" s="172">
        <f>'PR-RAS'!E6</f>
        <v>9888789.1500000022</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9197960</v>
      </c>
      <c r="I17" s="172">
        <f>'PR-RAS'!E151</f>
        <v>7636923.4300000016</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2964064</v>
      </c>
      <c r="I18" s="172">
        <f>'PR-RAS'!E645</f>
        <v>262919.8599999994</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60232357</v>
      </c>
      <c r="I20" s="175">
        <f>BILANCA!E7</f>
        <v>60664197.109999999</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5750271</v>
      </c>
      <c r="I21" s="177">
        <f>BILANCA!E68</f>
        <v>2910812.7399999998</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4617329</v>
      </c>
      <c r="I22" s="177">
        <f>BILANCA!E176</f>
        <v>1610934.04</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61365299</v>
      </c>
      <c r="I23" s="179">
        <f>BILANCA!E237</f>
        <v>61964075.809999995</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3461563</v>
      </c>
      <c r="I24" s="175">
        <f>'RAS-funkcijski'!E5</f>
        <v>3010699.7399999998</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8501426</v>
      </c>
      <c r="I25" s="177">
        <f>'RAS-funkcijski'!E35</f>
        <v>1793136.43</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227212</v>
      </c>
      <c r="I26" s="177">
        <f>'RAS-funkcijski'!E88</f>
        <v>176207.35</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450552</v>
      </c>
      <c r="I27" s="177">
        <f>'RAS-funkcijski'!E114</f>
        <v>713536.92</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16654424</v>
      </c>
      <c r="I28" s="181">
        <f>'RAS-funkcijski'!E141</f>
        <v>9538031.0600000005</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4617326.92</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1610934.040000001</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1610934.04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1" zoomScaleNormal="100" workbookViewId="0">
      <selection activeCell="D639" sqref="D639"/>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13378905</v>
      </c>
      <c r="E6" s="53">
        <f>E7+E44+E50+E82+E106+E124+E133+E139</f>
        <v>9888789.1500000022</v>
      </c>
      <c r="F6" s="54">
        <f t="shared" ref="F6:F131" si="0">IF(D6&lt;&gt;0,IF(E6/D6&gt;=100,"&gt;&gt;100",E6/D6*100),"-")</f>
        <v>73.913292231314912</v>
      </c>
    </row>
    <row r="7" spans="1:25" ht="12.75" customHeight="1" x14ac:dyDescent="0.2">
      <c r="A7" s="55">
        <v>61</v>
      </c>
      <c r="B7" s="307" t="s">
        <v>57</v>
      </c>
      <c r="C7" s="52" t="s">
        <v>58</v>
      </c>
      <c r="D7" s="53">
        <f t="shared" ref="D7:E7" si="1">D8+D17+D23+D29+D37+D40</f>
        <v>607175</v>
      </c>
      <c r="E7" s="53">
        <f t="shared" si="1"/>
        <v>796078.05</v>
      </c>
      <c r="F7" s="54">
        <f t="shared" si="0"/>
        <v>131.11179643430643</v>
      </c>
    </row>
    <row r="8" spans="1:25" ht="12.75" customHeight="1" x14ac:dyDescent="0.2">
      <c r="A8" s="55">
        <v>611</v>
      </c>
      <c r="B8" s="87" t="s">
        <v>59</v>
      </c>
      <c r="C8" s="52" t="s">
        <v>60</v>
      </c>
      <c r="D8" s="53">
        <f t="shared" ref="D8:E8" si="2">SUM(D9:D14)-D15-D16</f>
        <v>443153</v>
      </c>
      <c r="E8" s="53">
        <f t="shared" si="2"/>
        <v>618740.29</v>
      </c>
      <c r="F8" s="54">
        <f t="shared" si="0"/>
        <v>139.6222726688074</v>
      </c>
    </row>
    <row r="9" spans="1:25" ht="12.75" customHeight="1" x14ac:dyDescent="0.2">
      <c r="A9" s="55">
        <v>6111</v>
      </c>
      <c r="B9" s="87" t="s">
        <v>61</v>
      </c>
      <c r="C9" s="52" t="s">
        <v>62</v>
      </c>
      <c r="D9" s="244">
        <v>443153</v>
      </c>
      <c r="E9" s="244">
        <v>618740.29</v>
      </c>
      <c r="F9" s="54">
        <f t="shared" si="0"/>
        <v>139.6222726688074</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152817</v>
      </c>
      <c r="E23" s="53">
        <f t="shared" si="4"/>
        <v>155459.62</v>
      </c>
      <c r="F23" s="54">
        <f t="shared" si="0"/>
        <v>101.72927095807403</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152528</v>
      </c>
      <c r="E27" s="244">
        <v>155459.62</v>
      </c>
      <c r="F27" s="54">
        <f t="shared" si="0"/>
        <v>101.92202087485576</v>
      </c>
    </row>
    <row r="28" spans="1:6" ht="12.75" customHeight="1" x14ac:dyDescent="0.2">
      <c r="A28" s="55">
        <v>6135</v>
      </c>
      <c r="B28" s="87" t="s">
        <v>99</v>
      </c>
      <c r="C28" s="52" t="s">
        <v>100</v>
      </c>
      <c r="D28" s="244">
        <v>289</v>
      </c>
      <c r="E28" s="244"/>
      <c r="F28" s="54">
        <f t="shared" si="0"/>
        <v>0</v>
      </c>
    </row>
    <row r="29" spans="1:6" ht="12.75" customHeight="1" x14ac:dyDescent="0.2">
      <c r="A29" s="55">
        <v>614</v>
      </c>
      <c r="B29" s="87" t="s">
        <v>101</v>
      </c>
      <c r="C29" s="52" t="s">
        <v>102</v>
      </c>
      <c r="D29" s="53">
        <f t="shared" ref="D29:E29" si="5">SUM(D30:D36)</f>
        <v>11205</v>
      </c>
      <c r="E29" s="53">
        <f t="shared" si="5"/>
        <v>21878.140000000003</v>
      </c>
      <c r="F29" s="54">
        <f t="shared" si="0"/>
        <v>195.25336903168233</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9417</v>
      </c>
      <c r="E31" s="244">
        <v>18984.740000000002</v>
      </c>
      <c r="F31" s="54">
        <f t="shared" si="0"/>
        <v>201.60072209833282</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1788</v>
      </c>
      <c r="E33" s="244">
        <v>2893.4</v>
      </c>
      <c r="F33" s="54">
        <f t="shared" si="0"/>
        <v>161.82326621923937</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11698538</v>
      </c>
      <c r="E50" s="53">
        <f>E51+E54+E59+E62+E65+E68+E71+E74+E77</f>
        <v>7858818.2400000002</v>
      </c>
      <c r="F50" s="54">
        <f t="shared" si="0"/>
        <v>67.177781018448641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7495217</v>
      </c>
      <c r="E59" s="53">
        <f t="shared" si="12"/>
        <v>7097973.21</v>
      </c>
      <c r="F59" s="54">
        <f t="shared" si="0"/>
        <v>94.700036169733309</v>
      </c>
    </row>
    <row r="60" spans="1:6" ht="24" x14ac:dyDescent="0.2">
      <c r="A60" s="55">
        <v>6331</v>
      </c>
      <c r="B60" s="88" t="s">
        <v>163</v>
      </c>
      <c r="C60" s="52" t="s">
        <v>164</v>
      </c>
      <c r="D60" s="244">
        <v>7175217</v>
      </c>
      <c r="E60" s="244">
        <v>6693064.4100000001</v>
      </c>
      <c r="F60" s="54">
        <f t="shared" si="0"/>
        <v>93.280306505015815</v>
      </c>
    </row>
    <row r="61" spans="1:6" ht="24" x14ac:dyDescent="0.2">
      <c r="A61" s="55">
        <v>6332</v>
      </c>
      <c r="B61" s="88" t="s">
        <v>165</v>
      </c>
      <c r="C61" s="52" t="s">
        <v>166</v>
      </c>
      <c r="D61" s="244">
        <v>320000</v>
      </c>
      <c r="E61" s="244">
        <v>404908.79999999999</v>
      </c>
      <c r="F61" s="54">
        <f t="shared" si="0"/>
        <v>126.53399999999999</v>
      </c>
    </row>
    <row r="62" spans="1:6" ht="12.75" customHeight="1" x14ac:dyDescent="0.2">
      <c r="A62" s="55">
        <v>634</v>
      </c>
      <c r="B62" s="87" t="s">
        <v>167</v>
      </c>
      <c r="C62" s="52" t="s">
        <v>168</v>
      </c>
      <c r="D62" s="53">
        <f t="shared" ref="D62:E62" si="13">SUM(D63:D64)</f>
        <v>208897</v>
      </c>
      <c r="E62" s="53">
        <f t="shared" si="13"/>
        <v>72251.28</v>
      </c>
      <c r="F62" s="54">
        <f t="shared" si="0"/>
        <v>34.587035716166341</v>
      </c>
    </row>
    <row r="63" spans="1:6" ht="12.75" customHeight="1" x14ac:dyDescent="0.2">
      <c r="A63" s="55">
        <v>6341</v>
      </c>
      <c r="B63" s="87" t="s">
        <v>169</v>
      </c>
      <c r="C63" s="52" t="s">
        <v>170</v>
      </c>
      <c r="D63" s="244">
        <v>208897</v>
      </c>
      <c r="E63" s="244">
        <v>72251.28</v>
      </c>
      <c r="F63" s="54">
        <f t="shared" si="0"/>
        <v>34.587035716166341</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3994424</v>
      </c>
      <c r="E74" s="53">
        <f t="shared" si="17"/>
        <v>688593.75</v>
      </c>
      <c r="F74" s="54">
        <f t="shared" si="0"/>
        <v>17.238874741389498</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v>3994424</v>
      </c>
      <c r="E76" s="244">
        <v>688593.75</v>
      </c>
      <c r="F76" s="54">
        <f t="shared" si="0"/>
        <v>17.238874741389498</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742393</v>
      </c>
      <c r="E82" s="53">
        <f t="shared" si="19"/>
        <v>1056914.48</v>
      </c>
      <c r="F82" s="54">
        <f t="shared" si="0"/>
        <v>142.36590054054926</v>
      </c>
    </row>
    <row r="83" spans="1:6" ht="12.75" customHeight="1" x14ac:dyDescent="0.2">
      <c r="A83" s="55">
        <v>641</v>
      </c>
      <c r="B83" s="87" t="s">
        <v>209</v>
      </c>
      <c r="C83" s="52" t="s">
        <v>210</v>
      </c>
      <c r="D83" s="53">
        <f t="shared" ref="D83:E83" si="20">SUM(D84:D90)</f>
        <v>27</v>
      </c>
      <c r="E83" s="53">
        <f t="shared" si="20"/>
        <v>12.31</v>
      </c>
      <c r="F83" s="54">
        <f t="shared" si="0"/>
        <v>45.592592592592595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27</v>
      </c>
      <c r="E85" s="244">
        <v>12.31</v>
      </c>
      <c r="F85" s="54">
        <f t="shared" si="0"/>
        <v>45.592592592592595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742366</v>
      </c>
      <c r="E91" s="53">
        <f t="shared" si="21"/>
        <v>1056902.17</v>
      </c>
      <c r="F91" s="54">
        <f t="shared" si="0"/>
        <v>142.36942020512794</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v>122994</v>
      </c>
      <c r="E93" s="244">
        <v>104636.75</v>
      </c>
      <c r="F93" s="54">
        <f t="shared" si="0"/>
        <v>85.074678439598685</v>
      </c>
    </row>
    <row r="94" spans="1:6" ht="12.75" customHeight="1" x14ac:dyDescent="0.2">
      <c r="A94" s="55">
        <v>6423</v>
      </c>
      <c r="B94" s="87" t="s">
        <v>231</v>
      </c>
      <c r="C94" s="52" t="s">
        <v>232</v>
      </c>
      <c r="D94" s="244">
        <v>619372</v>
      </c>
      <c r="E94" s="244">
        <v>952265.42</v>
      </c>
      <c r="F94" s="54">
        <f t="shared" si="0"/>
        <v>153.74692753304961</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230799</v>
      </c>
      <c r="E106" s="53">
        <f t="shared" si="23"/>
        <v>176978.38</v>
      </c>
      <c r="F106" s="54">
        <f t="shared" si="0"/>
        <v>76.680739517935521</v>
      </c>
    </row>
    <row r="107" spans="1:6" ht="12.75" customHeight="1" x14ac:dyDescent="0.2">
      <c r="A107" s="55">
        <v>651</v>
      </c>
      <c r="B107" s="87" t="s">
        <v>257</v>
      </c>
      <c r="C107" s="52" t="s">
        <v>258</v>
      </c>
      <c r="D107" s="53">
        <f t="shared" ref="D107:E107" si="24">SUM(D108:D111)</f>
        <v>33597</v>
      </c>
      <c r="E107" s="53">
        <f t="shared" si="24"/>
        <v>35129.32</v>
      </c>
      <c r="F107" s="54">
        <f t="shared" si="0"/>
        <v>104.56088341220942</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v>33556</v>
      </c>
      <c r="E109" s="244">
        <v>35094.019999999997</v>
      </c>
      <c r="F109" s="54">
        <f t="shared" si="0"/>
        <v>104.58344260340921</v>
      </c>
    </row>
    <row r="110" spans="1:6" ht="12.75" customHeight="1" x14ac:dyDescent="0.2">
      <c r="A110" s="55">
        <v>6513</v>
      </c>
      <c r="B110" s="87" t="s">
        <v>263</v>
      </c>
      <c r="C110" s="52" t="s">
        <v>264</v>
      </c>
      <c r="D110" s="244">
        <v>41</v>
      </c>
      <c r="E110" s="244">
        <v>35.299999999999997</v>
      </c>
      <c r="F110" s="54">
        <f t="shared" si="0"/>
        <v>86.097560975609738</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5510</v>
      </c>
      <c r="E112" s="53">
        <f t="shared" si="25"/>
        <v>5464.25</v>
      </c>
      <c r="F112" s="54">
        <f t="shared" si="0"/>
        <v>99.169691470054445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1267</v>
      </c>
      <c r="E114" s="244">
        <v>310.58999999999997</v>
      </c>
      <c r="F114" s="54">
        <f t="shared" si="0"/>
        <v>24.513812154696129</v>
      </c>
    </row>
    <row r="115" spans="1:6" ht="12.75" customHeight="1" x14ac:dyDescent="0.2">
      <c r="A115" s="55">
        <v>6524</v>
      </c>
      <c r="B115" s="87" t="s">
        <v>273</v>
      </c>
      <c r="C115" s="52" t="s">
        <v>274</v>
      </c>
      <c r="D115" s="244">
        <v>1379</v>
      </c>
      <c r="E115" s="244">
        <v>1941.74</v>
      </c>
      <c r="F115" s="54">
        <f t="shared" si="0"/>
        <v>140.80783176214649</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2864</v>
      </c>
      <c r="E117" s="244">
        <v>3211.92</v>
      </c>
      <c r="F117" s="54">
        <f t="shared" si="0"/>
        <v>112.14804469273743</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191692</v>
      </c>
      <c r="E120" s="53">
        <f t="shared" si="26"/>
        <v>136384.81</v>
      </c>
      <c r="F120" s="54">
        <f t="shared" si="0"/>
        <v>71.147888279114412</v>
      </c>
    </row>
    <row r="121" spans="1:6" ht="12.75" customHeight="1" x14ac:dyDescent="0.2">
      <c r="A121" s="55">
        <v>6531</v>
      </c>
      <c r="B121" s="87" t="s">
        <v>285</v>
      </c>
      <c r="C121" s="52" t="s">
        <v>286</v>
      </c>
      <c r="D121" s="244">
        <v>16092</v>
      </c>
      <c r="E121" s="244">
        <v>2965.88</v>
      </c>
      <c r="F121" s="54">
        <f t="shared" si="0"/>
        <v>18.430773054934129</v>
      </c>
    </row>
    <row r="122" spans="1:6" ht="12.75" customHeight="1" x14ac:dyDescent="0.2">
      <c r="A122" s="55">
        <v>6532</v>
      </c>
      <c r="B122" s="87" t="s">
        <v>287</v>
      </c>
      <c r="C122" s="52" t="s">
        <v>288</v>
      </c>
      <c r="D122" s="244">
        <v>175600</v>
      </c>
      <c r="E122" s="244">
        <v>133418.93</v>
      </c>
      <c r="F122" s="54">
        <f t="shared" si="0"/>
        <v>75.978889521640099</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100000</v>
      </c>
      <c r="E124" s="53">
        <f t="shared" si="27"/>
        <v>0</v>
      </c>
      <c r="F124" s="54">
        <f t="shared" si="0"/>
        <v>0</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100000</v>
      </c>
      <c r="E128" s="53">
        <f t="shared" si="29"/>
        <v>0</v>
      </c>
      <c r="F128" s="54">
        <f t="shared" si="0"/>
        <v>0</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v>100000</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9197960</v>
      </c>
      <c r="E151" s="53">
        <f t="shared" si="35"/>
        <v>7636923.4300000016</v>
      </c>
      <c r="F151" s="54">
        <f t="shared" si="31"/>
        <v>83.02844793845594</v>
      </c>
    </row>
    <row r="152" spans="1:6" ht="12.75" customHeight="1" x14ac:dyDescent="0.2">
      <c r="A152" s="55">
        <v>31</v>
      </c>
      <c r="B152" s="87" t="s">
        <v>346</v>
      </c>
      <c r="C152" s="52" t="s">
        <v>347</v>
      </c>
      <c r="D152" s="53">
        <f t="shared" ref="D152:E152" si="36">D153+D158+D159</f>
        <v>2034002</v>
      </c>
      <c r="E152" s="53">
        <f t="shared" si="36"/>
        <v>1675357.33</v>
      </c>
      <c r="F152" s="54">
        <f t="shared" si="31"/>
        <v>82.367536020121918</v>
      </c>
    </row>
    <row r="153" spans="1:6" ht="12.75" customHeight="1" x14ac:dyDescent="0.2">
      <c r="A153" s="55">
        <v>311</v>
      </c>
      <c r="B153" s="87" t="s">
        <v>348</v>
      </c>
      <c r="C153" s="52" t="s">
        <v>349</v>
      </c>
      <c r="D153" s="53">
        <f t="shared" ref="D153:E153" si="37">SUM(D154:D157)</f>
        <v>1696113</v>
      </c>
      <c r="E153" s="53">
        <f t="shared" si="37"/>
        <v>1393679.82</v>
      </c>
      <c r="F153" s="54">
        <f t="shared" si="31"/>
        <v>82.169042982395638</v>
      </c>
    </row>
    <row r="154" spans="1:6" ht="12.75" customHeight="1" x14ac:dyDescent="0.2">
      <c r="A154" s="55">
        <v>3111</v>
      </c>
      <c r="B154" s="87" t="s">
        <v>350</v>
      </c>
      <c r="C154" s="52" t="s">
        <v>351</v>
      </c>
      <c r="D154" s="244">
        <v>1693198</v>
      </c>
      <c r="E154" s="244">
        <v>1393679.82</v>
      </c>
      <c r="F154" s="54">
        <f t="shared" si="31"/>
        <v>82.310504737189632</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2915</v>
      </c>
      <c r="E156" s="244"/>
      <c r="F156" s="54">
        <f t="shared" si="31"/>
        <v>0</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53651</v>
      </c>
      <c r="E158" s="244">
        <v>51761.34</v>
      </c>
      <c r="F158" s="54">
        <f t="shared" si="31"/>
        <v>96.477866209390314</v>
      </c>
    </row>
    <row r="159" spans="1:6" ht="12.75" customHeight="1" x14ac:dyDescent="0.2">
      <c r="A159" s="55">
        <v>313</v>
      </c>
      <c r="B159" s="87" t="s">
        <v>360</v>
      </c>
      <c r="C159" s="52" t="s">
        <v>361</v>
      </c>
      <c r="D159" s="53">
        <f t="shared" ref="D159:E159" si="38">SUM(D160:D162)</f>
        <v>284238</v>
      </c>
      <c r="E159" s="53">
        <f t="shared" si="38"/>
        <v>229916.17</v>
      </c>
      <c r="F159" s="54">
        <f t="shared" si="31"/>
        <v>80.888610952793087</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284238</v>
      </c>
      <c r="E161" s="244">
        <v>229916.17</v>
      </c>
      <c r="F161" s="54">
        <f t="shared" si="31"/>
        <v>80.888610952793087</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4871703</v>
      </c>
      <c r="E163" s="53">
        <f t="shared" si="39"/>
        <v>4059878.8700000006</v>
      </c>
      <c r="F163" s="54">
        <f t="shared" si="31"/>
        <v>83.335927292776276</v>
      </c>
    </row>
    <row r="164" spans="1:6" ht="12.75" customHeight="1" x14ac:dyDescent="0.2">
      <c r="A164" s="55">
        <v>321</v>
      </c>
      <c r="B164" s="87" t="s">
        <v>369</v>
      </c>
      <c r="C164" s="52" t="s">
        <v>370</v>
      </c>
      <c r="D164" s="53">
        <f t="shared" ref="D164:E164" si="40">SUM(D165:D168)</f>
        <v>140214</v>
      </c>
      <c r="E164" s="53">
        <f t="shared" si="40"/>
        <v>78415.070000000007</v>
      </c>
      <c r="F164" s="54">
        <f t="shared" si="31"/>
        <v>55.925278502859918</v>
      </c>
    </row>
    <row r="165" spans="1:6" ht="12.75" customHeight="1" x14ac:dyDescent="0.2">
      <c r="A165" s="55">
        <v>3211</v>
      </c>
      <c r="B165" s="87" t="s">
        <v>371</v>
      </c>
      <c r="C165" s="52" t="s">
        <v>372</v>
      </c>
      <c r="D165" s="244">
        <v>19340</v>
      </c>
      <c r="E165" s="244">
        <v>9206.86</v>
      </c>
      <c r="F165" s="54">
        <f t="shared" si="31"/>
        <v>47.605274043433305</v>
      </c>
    </row>
    <row r="166" spans="1:6" ht="12.75" customHeight="1" x14ac:dyDescent="0.2">
      <c r="A166" s="55">
        <v>3212</v>
      </c>
      <c r="B166" s="87" t="s">
        <v>373</v>
      </c>
      <c r="C166" s="52" t="s">
        <v>374</v>
      </c>
      <c r="D166" s="244">
        <v>103866</v>
      </c>
      <c r="E166" s="244">
        <v>64891.21</v>
      </c>
      <c r="F166" s="54">
        <f t="shared" si="31"/>
        <v>62.475892014711263</v>
      </c>
    </row>
    <row r="167" spans="1:6" ht="12.75" customHeight="1" x14ac:dyDescent="0.2">
      <c r="A167" s="55">
        <v>3213</v>
      </c>
      <c r="B167" s="87" t="s">
        <v>375</v>
      </c>
      <c r="C167" s="52" t="s">
        <v>376</v>
      </c>
      <c r="D167" s="244">
        <v>8530</v>
      </c>
      <c r="E167" s="244"/>
      <c r="F167" s="54">
        <f t="shared" si="31"/>
        <v>0</v>
      </c>
    </row>
    <row r="168" spans="1:6" ht="12.75" customHeight="1" x14ac:dyDescent="0.2">
      <c r="A168" s="55">
        <v>3214</v>
      </c>
      <c r="B168" s="87" t="s">
        <v>377</v>
      </c>
      <c r="C168" s="52" t="s">
        <v>378</v>
      </c>
      <c r="D168" s="244">
        <v>8478</v>
      </c>
      <c r="E168" s="244">
        <v>4317</v>
      </c>
      <c r="F168" s="54">
        <f t="shared" si="31"/>
        <v>50.920028308563339</v>
      </c>
    </row>
    <row r="169" spans="1:6" ht="12.75" customHeight="1" x14ac:dyDescent="0.2">
      <c r="A169" s="55">
        <v>322</v>
      </c>
      <c r="B169" s="87" t="s">
        <v>379</v>
      </c>
      <c r="C169" s="52" t="s">
        <v>380</v>
      </c>
      <c r="D169" s="53">
        <f t="shared" ref="D169:E169" si="41">SUM(D170:D176)</f>
        <v>758149</v>
      </c>
      <c r="E169" s="53">
        <f t="shared" si="41"/>
        <v>917375.63</v>
      </c>
      <c r="F169" s="54">
        <f t="shared" si="31"/>
        <v>121.0020233489723</v>
      </c>
    </row>
    <row r="170" spans="1:6" ht="12.75" customHeight="1" x14ac:dyDescent="0.2">
      <c r="A170" s="55">
        <v>3221</v>
      </c>
      <c r="B170" s="87" t="s">
        <v>381</v>
      </c>
      <c r="C170" s="52" t="s">
        <v>382</v>
      </c>
      <c r="D170" s="244">
        <v>96245</v>
      </c>
      <c r="E170" s="244">
        <v>113780.35</v>
      </c>
      <c r="F170" s="54">
        <f t="shared" si="31"/>
        <v>118.21949192165829</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651049</v>
      </c>
      <c r="E172" s="244">
        <v>774773.88</v>
      </c>
      <c r="F172" s="54">
        <f t="shared" si="31"/>
        <v>119.00392750776054</v>
      </c>
    </row>
    <row r="173" spans="1:6" ht="12.75" customHeight="1" x14ac:dyDescent="0.2">
      <c r="A173" s="55">
        <v>3224</v>
      </c>
      <c r="B173" s="87" t="s">
        <v>387</v>
      </c>
      <c r="C173" s="52" t="s">
        <v>388</v>
      </c>
      <c r="D173" s="244"/>
      <c r="E173" s="244">
        <v>582.35</v>
      </c>
      <c r="F173" s="54" t="str">
        <f t="shared" si="31"/>
        <v>-</v>
      </c>
    </row>
    <row r="174" spans="1:6" ht="12.75" customHeight="1" x14ac:dyDescent="0.2">
      <c r="A174" s="55">
        <v>3225</v>
      </c>
      <c r="B174" s="87" t="s">
        <v>389</v>
      </c>
      <c r="C174" s="52" t="s">
        <v>390</v>
      </c>
      <c r="D174" s="244">
        <v>6843</v>
      </c>
      <c r="E174" s="244">
        <v>24504.41</v>
      </c>
      <c r="F174" s="54">
        <f t="shared" si="31"/>
        <v>358.09454917433874</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4012</v>
      </c>
      <c r="E176" s="244">
        <v>3734.64</v>
      </c>
      <c r="F176" s="54">
        <f t="shared" si="31"/>
        <v>93.086739780658021</v>
      </c>
    </row>
    <row r="177" spans="1:6" ht="12.75" customHeight="1" x14ac:dyDescent="0.2">
      <c r="A177" s="55">
        <v>323</v>
      </c>
      <c r="B177" s="87" t="s">
        <v>395</v>
      </c>
      <c r="C177" s="52" t="s">
        <v>396</v>
      </c>
      <c r="D177" s="53">
        <f t="shared" ref="D177:E177" si="42">SUM(D178:D186)</f>
        <v>3622045</v>
      </c>
      <c r="E177" s="53">
        <f t="shared" si="42"/>
        <v>2742435.37</v>
      </c>
      <c r="F177" s="54">
        <f t="shared" si="31"/>
        <v>75.715110386535784</v>
      </c>
    </row>
    <row r="178" spans="1:6" ht="12.75" customHeight="1" x14ac:dyDescent="0.2">
      <c r="A178" s="55">
        <v>3231</v>
      </c>
      <c r="B178" s="87" t="s">
        <v>397</v>
      </c>
      <c r="C178" s="52" t="s">
        <v>398</v>
      </c>
      <c r="D178" s="244">
        <v>88105</v>
      </c>
      <c r="E178" s="244">
        <v>76237.899999999994</v>
      </c>
      <c r="F178" s="54">
        <f t="shared" si="31"/>
        <v>86.530730378525618</v>
      </c>
    </row>
    <row r="179" spans="1:6" ht="12.75" customHeight="1" x14ac:dyDescent="0.2">
      <c r="A179" s="55">
        <v>3232</v>
      </c>
      <c r="B179" s="87" t="s">
        <v>399</v>
      </c>
      <c r="C179" s="52" t="s">
        <v>400</v>
      </c>
      <c r="D179" s="244">
        <v>2678809</v>
      </c>
      <c r="E179" s="244">
        <v>1825873.05</v>
      </c>
      <c r="F179" s="54">
        <f t="shared" si="31"/>
        <v>68.159881872877094</v>
      </c>
    </row>
    <row r="180" spans="1:6" ht="12.75" customHeight="1" x14ac:dyDescent="0.2">
      <c r="A180" s="55">
        <v>3233</v>
      </c>
      <c r="B180" s="87" t="s">
        <v>401</v>
      </c>
      <c r="C180" s="52" t="s">
        <v>402</v>
      </c>
      <c r="D180" s="244">
        <v>52585</v>
      </c>
      <c r="E180" s="244">
        <v>86572.5</v>
      </c>
      <c r="F180" s="54">
        <f t="shared" si="31"/>
        <v>164.63345060378435</v>
      </c>
    </row>
    <row r="181" spans="1:6" ht="12.75" customHeight="1" x14ac:dyDescent="0.2">
      <c r="A181" s="55">
        <v>3234</v>
      </c>
      <c r="B181" s="87" t="s">
        <v>403</v>
      </c>
      <c r="C181" s="52" t="s">
        <v>404</v>
      </c>
      <c r="D181" s="244">
        <v>284080</v>
      </c>
      <c r="E181" s="244">
        <v>254312.44</v>
      </c>
      <c r="F181" s="54">
        <f t="shared" si="31"/>
        <v>89.521416502393691</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v>35824</v>
      </c>
      <c r="E183" s="244">
        <v>12462.88</v>
      </c>
      <c r="F183" s="54">
        <f t="shared" si="31"/>
        <v>34.789191603394372</v>
      </c>
    </row>
    <row r="184" spans="1:6" ht="12.75" customHeight="1" x14ac:dyDescent="0.2">
      <c r="A184" s="55">
        <v>3237</v>
      </c>
      <c r="B184" s="87" t="s">
        <v>409</v>
      </c>
      <c r="C184" s="52" t="s">
        <v>410</v>
      </c>
      <c r="D184" s="244">
        <v>466003</v>
      </c>
      <c r="E184" s="244">
        <v>480611.6</v>
      </c>
      <c r="F184" s="54">
        <f t="shared" si="31"/>
        <v>103.13487252227989</v>
      </c>
    </row>
    <row r="185" spans="1:6" ht="12.75" customHeight="1" x14ac:dyDescent="0.2">
      <c r="A185" s="55">
        <v>3238</v>
      </c>
      <c r="B185" s="87" t="s">
        <v>411</v>
      </c>
      <c r="C185" s="52" t="s">
        <v>412</v>
      </c>
      <c r="D185" s="244">
        <v>1920</v>
      </c>
      <c r="E185" s="244">
        <v>6365</v>
      </c>
      <c r="F185" s="54">
        <f t="shared" si="31"/>
        <v>331.51041666666663</v>
      </c>
    </row>
    <row r="186" spans="1:6" ht="12.75" customHeight="1" x14ac:dyDescent="0.2">
      <c r="A186" s="55">
        <v>3239</v>
      </c>
      <c r="B186" s="87" t="s">
        <v>413</v>
      </c>
      <c r="C186" s="52" t="s">
        <v>414</v>
      </c>
      <c r="D186" s="244">
        <v>14719</v>
      </c>
      <c r="E186" s="244"/>
      <c r="F186" s="54">
        <f t="shared" si="31"/>
        <v>0</v>
      </c>
    </row>
    <row r="187" spans="1:6" ht="12.75" customHeight="1" x14ac:dyDescent="0.2">
      <c r="A187" s="55">
        <v>324</v>
      </c>
      <c r="B187" s="87" t="s">
        <v>415</v>
      </c>
      <c r="C187" s="52" t="s">
        <v>416</v>
      </c>
      <c r="D187" s="244">
        <v>8224</v>
      </c>
      <c r="E187" s="244">
        <v>14275.43</v>
      </c>
      <c r="F187" s="54">
        <f t="shared" si="31"/>
        <v>173.582563229572</v>
      </c>
    </row>
    <row r="188" spans="1:6" ht="12.75" customHeight="1" x14ac:dyDescent="0.2">
      <c r="A188" s="55">
        <v>329</v>
      </c>
      <c r="B188" s="87" t="s">
        <v>417</v>
      </c>
      <c r="C188" s="52" t="s">
        <v>418</v>
      </c>
      <c r="D188" s="53">
        <f t="shared" ref="D188:E188" si="43">SUM(D189:D195)</f>
        <v>343071</v>
      </c>
      <c r="E188" s="53">
        <f t="shared" si="43"/>
        <v>307377.37</v>
      </c>
      <c r="F188" s="54">
        <f t="shared" si="31"/>
        <v>89.59584750678431</v>
      </c>
    </row>
    <row r="189" spans="1:6" ht="12.75" customHeight="1" x14ac:dyDescent="0.2">
      <c r="A189" s="55">
        <v>3291</v>
      </c>
      <c r="B189" s="234" t="s">
        <v>419</v>
      </c>
      <c r="C189" s="52" t="s">
        <v>420</v>
      </c>
      <c r="D189" s="244">
        <v>198986</v>
      </c>
      <c r="E189" s="244">
        <v>165931.4</v>
      </c>
      <c r="F189" s="54">
        <f t="shared" si="31"/>
        <v>83.388479591529048</v>
      </c>
    </row>
    <row r="190" spans="1:6" ht="12.75" customHeight="1" x14ac:dyDescent="0.2">
      <c r="A190" s="55">
        <v>3292</v>
      </c>
      <c r="B190" s="87" t="s">
        <v>421</v>
      </c>
      <c r="C190" s="52" t="s">
        <v>422</v>
      </c>
      <c r="D190" s="244">
        <v>25122</v>
      </c>
      <c r="E190" s="244">
        <v>32661.13</v>
      </c>
      <c r="F190" s="54">
        <f t="shared" si="31"/>
        <v>130.01007085423134</v>
      </c>
    </row>
    <row r="191" spans="1:6" ht="12.75" customHeight="1" x14ac:dyDescent="0.2">
      <c r="A191" s="55">
        <v>3293</v>
      </c>
      <c r="B191" s="87" t="s">
        <v>423</v>
      </c>
      <c r="C191" s="52" t="s">
        <v>424</v>
      </c>
      <c r="D191" s="244">
        <v>97305</v>
      </c>
      <c r="E191" s="244">
        <v>81481.42</v>
      </c>
      <c r="F191" s="54">
        <f t="shared" si="31"/>
        <v>83.738163506500172</v>
      </c>
    </row>
    <row r="192" spans="1:6" ht="12.75" customHeight="1" x14ac:dyDescent="0.2">
      <c r="A192" s="55">
        <v>3294</v>
      </c>
      <c r="B192" s="87" t="s">
        <v>425</v>
      </c>
      <c r="C192" s="52" t="s">
        <v>426</v>
      </c>
      <c r="D192" s="244">
        <v>8359</v>
      </c>
      <c r="E192" s="244"/>
      <c r="F192" s="54">
        <f t="shared" si="31"/>
        <v>0</v>
      </c>
    </row>
    <row r="193" spans="1:6" ht="12.75" customHeight="1" x14ac:dyDescent="0.2">
      <c r="A193" s="55">
        <v>3295</v>
      </c>
      <c r="B193" s="87" t="s">
        <v>427</v>
      </c>
      <c r="C193" s="52" t="s">
        <v>428</v>
      </c>
      <c r="D193" s="244">
        <v>3424</v>
      </c>
      <c r="E193" s="244">
        <v>21803.42</v>
      </c>
      <c r="F193" s="54">
        <f t="shared" si="31"/>
        <v>636.78212616822418</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9875</v>
      </c>
      <c r="E195" s="244">
        <v>5500</v>
      </c>
      <c r="F195" s="54">
        <f t="shared" si="31"/>
        <v>55.696202531645568</v>
      </c>
    </row>
    <row r="196" spans="1:6" ht="12.75" customHeight="1" x14ac:dyDescent="0.2">
      <c r="A196" s="55">
        <v>34</v>
      </c>
      <c r="B196" s="234" t="s">
        <v>433</v>
      </c>
      <c r="C196" s="52" t="s">
        <v>434</v>
      </c>
      <c r="D196" s="53">
        <f t="shared" ref="D196:E196" si="44">D197+D202+D210</f>
        <v>72351</v>
      </c>
      <c r="E196" s="53">
        <f t="shared" si="44"/>
        <v>101035.62</v>
      </c>
      <c r="F196" s="54">
        <f t="shared" si="31"/>
        <v>139.64647344197039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36726</v>
      </c>
      <c r="E202" s="53">
        <f t="shared" si="46"/>
        <v>52191.75</v>
      </c>
      <c r="F202" s="54">
        <f t="shared" si="31"/>
        <v>142.11117464466588</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v>36726</v>
      </c>
      <c r="E205" s="244">
        <v>52191.75</v>
      </c>
      <c r="F205" s="54">
        <f t="shared" si="31"/>
        <v>142.11117464466588</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35625</v>
      </c>
      <c r="E210" s="53">
        <f t="shared" si="47"/>
        <v>48843.87</v>
      </c>
      <c r="F210" s="54">
        <f t="shared" si="31"/>
        <v>137.10560000000001</v>
      </c>
    </row>
    <row r="211" spans="1:6" ht="12.75" customHeight="1" x14ac:dyDescent="0.2">
      <c r="A211" s="55">
        <v>3431</v>
      </c>
      <c r="B211" s="234" t="s">
        <v>463</v>
      </c>
      <c r="C211" s="52" t="s">
        <v>464</v>
      </c>
      <c r="D211" s="244">
        <v>24961</v>
      </c>
      <c r="E211" s="244">
        <v>25570.83</v>
      </c>
      <c r="F211" s="54">
        <f t="shared" si="31"/>
        <v>102.44313128480431</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346</v>
      </c>
      <c r="E213" s="244"/>
      <c r="F213" s="54">
        <f t="shared" si="31"/>
        <v>0</v>
      </c>
    </row>
    <row r="214" spans="1:6" ht="12.75" customHeight="1" x14ac:dyDescent="0.2">
      <c r="A214" s="55">
        <v>3434</v>
      </c>
      <c r="B214" s="87" t="s">
        <v>469</v>
      </c>
      <c r="C214" s="52" t="s">
        <v>470</v>
      </c>
      <c r="D214" s="244">
        <v>10318</v>
      </c>
      <c r="E214" s="244">
        <v>23273.040000000001</v>
      </c>
      <c r="F214" s="54">
        <f t="shared" si="31"/>
        <v>225.55766621438264</v>
      </c>
    </row>
    <row r="215" spans="1:6" ht="12.75" customHeight="1" x14ac:dyDescent="0.2">
      <c r="A215" s="55">
        <v>35</v>
      </c>
      <c r="B215" s="87" t="s">
        <v>471</v>
      </c>
      <c r="C215" s="52" t="s">
        <v>472</v>
      </c>
      <c r="D215" s="53">
        <f t="shared" ref="D215:E215" si="48">D216+D219+D223</f>
        <v>167050</v>
      </c>
      <c r="E215" s="53">
        <f t="shared" si="48"/>
        <v>100000</v>
      </c>
      <c r="F215" s="54">
        <f t="shared" si="31"/>
        <v>59.862316671655194</v>
      </c>
    </row>
    <row r="216" spans="1:6" ht="12.75" customHeight="1" x14ac:dyDescent="0.2">
      <c r="A216" s="55">
        <v>351</v>
      </c>
      <c r="B216" s="87" t="s">
        <v>473</v>
      </c>
      <c r="C216" s="52" t="s">
        <v>474</v>
      </c>
      <c r="D216" s="53">
        <f t="shared" ref="D216:E216" si="49">SUM(D217:D218)</f>
        <v>0</v>
      </c>
      <c r="E216" s="53">
        <f t="shared" si="49"/>
        <v>100000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v>100000</v>
      </c>
      <c r="F218" s="54" t="str">
        <f t="shared" si="31"/>
        <v>-</v>
      </c>
    </row>
    <row r="219" spans="1:6" ht="24" x14ac:dyDescent="0.2">
      <c r="A219" s="55">
        <v>352</v>
      </c>
      <c r="B219" s="87" t="s">
        <v>479</v>
      </c>
      <c r="C219" s="52" t="s">
        <v>480</v>
      </c>
      <c r="D219" s="53">
        <f t="shared" ref="D219:E219" si="50">SUM(D220:D222)</f>
        <v>167050</v>
      </c>
      <c r="E219" s="53">
        <f t="shared" si="50"/>
        <v>0</v>
      </c>
      <c r="F219" s="54">
        <f t="shared" si="31"/>
        <v>0</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v>167050</v>
      </c>
      <c r="E222" s="244"/>
      <c r="F222" s="54">
        <f t="shared" si="31"/>
        <v>0</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18656</v>
      </c>
      <c r="E224" s="53">
        <f t="shared" si="51"/>
        <v>0</v>
      </c>
      <c r="F224" s="54">
        <f t="shared" ref="F224:F235" si="52">IF(D224&lt;&gt;0,IF(E224/D224&gt;=100,"&gt;&gt;100",E224/D224*100),"-")</f>
        <v>0</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18656</v>
      </c>
      <c r="E231" s="53">
        <f t="shared" si="55"/>
        <v>0</v>
      </c>
      <c r="F231" s="54">
        <f t="shared" si="52"/>
        <v>0</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v>18656</v>
      </c>
      <c r="E233" s="244"/>
      <c r="F233" s="54">
        <f t="shared" si="52"/>
        <v>0</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887121</v>
      </c>
      <c r="E252" s="53">
        <f t="shared" si="63"/>
        <v>642179.53</v>
      </c>
      <c r="F252" s="54">
        <f t="shared" ref="F252:F258" si="64">IF(D252&lt;&gt;0,IF(E252/D252&gt;=100,"&gt;&gt;100",E252/D252*100),"-")</f>
        <v>72.389170135753758</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887121</v>
      </c>
      <c r="E259" s="53">
        <f t="shared" si="66"/>
        <v>642179.53</v>
      </c>
      <c r="F259" s="54">
        <f t="shared" ref="F259:F262" si="67">IF(D259&lt;&gt;0,IF(E259/D259&gt;=100,"&gt;&gt;100",E259/D259*100),"-")</f>
        <v>72.389170135753758</v>
      </c>
    </row>
    <row r="260" spans="1:6" ht="12.75" customHeight="1" x14ac:dyDescent="0.2">
      <c r="A260" s="55">
        <v>3721</v>
      </c>
      <c r="B260" s="87" t="s">
        <v>557</v>
      </c>
      <c r="C260" s="52" t="s">
        <v>558</v>
      </c>
      <c r="D260" s="244">
        <v>769830</v>
      </c>
      <c r="E260" s="244">
        <v>291000</v>
      </c>
      <c r="F260" s="54">
        <f t="shared" si="67"/>
        <v>37.800553368925605</v>
      </c>
    </row>
    <row r="261" spans="1:6" ht="12.75" customHeight="1" x14ac:dyDescent="0.2">
      <c r="A261" s="55">
        <v>3722</v>
      </c>
      <c r="B261" s="87" t="s">
        <v>559</v>
      </c>
      <c r="C261" s="52" t="s">
        <v>560</v>
      </c>
      <c r="D261" s="244">
        <v>117291</v>
      </c>
      <c r="E261" s="244">
        <v>351179.53</v>
      </c>
      <c r="F261" s="54">
        <f t="shared" si="67"/>
        <v>299.40876111551614</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1147077</v>
      </c>
      <c r="E263" s="53">
        <f t="shared" si="68"/>
        <v>1058472.08</v>
      </c>
      <c r="F263" s="54">
        <f t="shared" ref="F263:F267" si="69">IF(D263&lt;&gt;0,IF(E263/D263&gt;=100,"&gt;&gt;100",E263/D263*100),"-")</f>
        <v>92.275590914995249</v>
      </c>
    </row>
    <row r="264" spans="1:6" ht="12.75" customHeight="1" x14ac:dyDescent="0.2">
      <c r="A264" s="55">
        <v>381</v>
      </c>
      <c r="B264" s="87" t="s">
        <v>565</v>
      </c>
      <c r="C264" s="52" t="s">
        <v>566</v>
      </c>
      <c r="D264" s="53">
        <f t="shared" ref="D264:E264" si="70">SUM(D265:D267)</f>
        <v>1147077</v>
      </c>
      <c r="E264" s="53">
        <f t="shared" si="70"/>
        <v>1058472.08</v>
      </c>
      <c r="F264" s="54">
        <f t="shared" si="69"/>
        <v>92.275590914995249</v>
      </c>
    </row>
    <row r="265" spans="1:6" ht="12.75" customHeight="1" x14ac:dyDescent="0.2">
      <c r="A265" s="55">
        <v>3811</v>
      </c>
      <c r="B265" s="87" t="s">
        <v>567</v>
      </c>
      <c r="C265" s="52" t="s">
        <v>568</v>
      </c>
      <c r="D265" s="244">
        <v>1098270</v>
      </c>
      <c r="E265" s="244">
        <v>1058472.08</v>
      </c>
      <c r="F265" s="54">
        <f t="shared" si="69"/>
        <v>96.376308193795694</v>
      </c>
    </row>
    <row r="266" spans="1:6" ht="12.75" customHeight="1" x14ac:dyDescent="0.2">
      <c r="A266" s="55">
        <v>3812</v>
      </c>
      <c r="B266" s="87" t="s">
        <v>569</v>
      </c>
      <c r="C266" s="52" t="s">
        <v>570</v>
      </c>
      <c r="D266" s="244">
        <v>48807</v>
      </c>
      <c r="E266" s="244"/>
      <c r="F266" s="54">
        <f t="shared" si="69"/>
        <v>0</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9197960</v>
      </c>
      <c r="E289" s="53">
        <f t="shared" si="79"/>
        <v>7636923.4300000016</v>
      </c>
      <c r="F289" s="54">
        <f t="shared" si="76"/>
        <v>83.02844793845594</v>
      </c>
    </row>
    <row r="290" spans="1:6" ht="12.75" customHeight="1" x14ac:dyDescent="0.2">
      <c r="A290" s="55" t="s">
        <v>606</v>
      </c>
      <c r="B290" s="87" t="s">
        <v>617</v>
      </c>
      <c r="C290" s="52" t="s">
        <v>618</v>
      </c>
      <c r="D290" s="53">
        <f>IF(D6&gt;=D289,D6-D289,0)</f>
        <v>4180945</v>
      </c>
      <c r="E290" s="53">
        <f>IF(E6&gt;=E289,E6-E289,0)</f>
        <v>2251865.7200000007</v>
      </c>
      <c r="F290" s="54">
        <f t="shared" si="76"/>
        <v>53.860209115403357</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3151987</v>
      </c>
      <c r="E292" s="244">
        <v>6362127.5800000001</v>
      </c>
      <c r="F292" s="54">
        <f t="shared" si="76"/>
        <v>201.84498159414997</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2213449</v>
      </c>
      <c r="E294" s="244">
        <v>2125878.44</v>
      </c>
      <c r="F294" s="54">
        <f t="shared" si="76"/>
        <v>96.043705547315511</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2750</v>
      </c>
      <c r="E298" s="53">
        <f t="shared" si="80"/>
        <v>15287.34</v>
      </c>
      <c r="F298" s="54">
        <f t="shared" ref="F298:F418" si="81">IF(D298&lt;&gt;0,IF(E298/D298&gt;=100,"&gt;&gt;100",E298/D298*100),"-")</f>
        <v>555.90327272727279</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2750</v>
      </c>
      <c r="E311" s="53">
        <f t="shared" si="85"/>
        <v>15287.34</v>
      </c>
      <c r="F311" s="54">
        <f t="shared" si="81"/>
        <v>555.90327272727279</v>
      </c>
    </row>
    <row r="312" spans="1:6" ht="12.75" customHeight="1" x14ac:dyDescent="0.2">
      <c r="A312" s="55">
        <v>721</v>
      </c>
      <c r="B312" s="87" t="s">
        <v>660</v>
      </c>
      <c r="C312" s="52" t="s">
        <v>661</v>
      </c>
      <c r="D312" s="53">
        <f t="shared" ref="D312:E312" si="86">SUM(D313:D316)</f>
        <v>2750</v>
      </c>
      <c r="E312" s="53">
        <f t="shared" si="86"/>
        <v>1593.93</v>
      </c>
      <c r="F312" s="54">
        <f t="shared" si="81"/>
        <v>57.961090909090906</v>
      </c>
    </row>
    <row r="313" spans="1:6" ht="12.75" customHeight="1" x14ac:dyDescent="0.2">
      <c r="A313" s="55">
        <v>7211</v>
      </c>
      <c r="B313" s="87" t="s">
        <v>662</v>
      </c>
      <c r="C313" s="52" t="s">
        <v>663</v>
      </c>
      <c r="D313" s="244">
        <v>2750</v>
      </c>
      <c r="E313" s="244">
        <v>1593.93</v>
      </c>
      <c r="F313" s="54">
        <f t="shared" si="81"/>
        <v>57.961090909090906</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13693.41</v>
      </c>
      <c r="F317" s="54" t="str">
        <f t="shared" si="81"/>
        <v>-</v>
      </c>
    </row>
    <row r="318" spans="1:6" ht="12.75" customHeight="1" x14ac:dyDescent="0.2">
      <c r="A318" s="55">
        <v>7221</v>
      </c>
      <c r="B318" s="87" t="s">
        <v>672</v>
      </c>
      <c r="C318" s="52" t="s">
        <v>673</v>
      </c>
      <c r="D318" s="244"/>
      <c r="E318" s="244">
        <v>13693.41</v>
      </c>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7456464</v>
      </c>
      <c r="E350" s="53">
        <f t="shared" si="95"/>
        <v>1901107.63</v>
      </c>
      <c r="F350" s="54">
        <f t="shared" si="81"/>
        <v>25.496101503339919</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7145442</v>
      </c>
      <c r="E363" s="53">
        <f t="shared" si="99"/>
        <v>1207697.6299999999</v>
      </c>
      <c r="F363" s="54">
        <f t="shared" si="81"/>
        <v>16.901650450734888</v>
      </c>
    </row>
    <row r="364" spans="1:6" ht="12.75" customHeight="1" x14ac:dyDescent="0.2">
      <c r="A364" s="55">
        <v>421</v>
      </c>
      <c r="B364" s="87" t="s">
        <v>756</v>
      </c>
      <c r="C364" s="52" t="s">
        <v>757</v>
      </c>
      <c r="D364" s="53">
        <f t="shared" ref="D364:E364" si="100">SUM(D365:D368)</f>
        <v>3699807</v>
      </c>
      <c r="E364" s="53">
        <f t="shared" si="100"/>
        <v>961881.44</v>
      </c>
      <c r="F364" s="54">
        <f t="shared" si="81"/>
        <v>25.998151795485548</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2939156</v>
      </c>
      <c r="E366" s="244">
        <v>237703.36</v>
      </c>
      <c r="F366" s="54">
        <f t="shared" si="81"/>
        <v>8.0874700083969664</v>
      </c>
    </row>
    <row r="367" spans="1:6" ht="12.75" customHeight="1" x14ac:dyDescent="0.2">
      <c r="A367" s="55">
        <v>4213</v>
      </c>
      <c r="B367" s="87" t="s">
        <v>666</v>
      </c>
      <c r="C367" s="52" t="s">
        <v>760</v>
      </c>
      <c r="D367" s="244"/>
      <c r="E367" s="244">
        <v>390112.25</v>
      </c>
      <c r="F367" s="54" t="str">
        <f t="shared" si="81"/>
        <v>-</v>
      </c>
    </row>
    <row r="368" spans="1:6" ht="12.75" customHeight="1" x14ac:dyDescent="0.2">
      <c r="A368" s="55">
        <v>4214</v>
      </c>
      <c r="B368" s="87" t="s">
        <v>668</v>
      </c>
      <c r="C368" s="52" t="s">
        <v>761</v>
      </c>
      <c r="D368" s="244">
        <v>760651</v>
      </c>
      <c r="E368" s="244">
        <v>334065.83</v>
      </c>
      <c r="F368" s="54">
        <f t="shared" si="81"/>
        <v>43.918410677169952</v>
      </c>
    </row>
    <row r="369" spans="1:6" ht="12.75" customHeight="1" x14ac:dyDescent="0.2">
      <c r="A369" s="55">
        <v>422</v>
      </c>
      <c r="B369" s="87" t="s">
        <v>762</v>
      </c>
      <c r="C369" s="52" t="s">
        <v>763</v>
      </c>
      <c r="D369" s="53">
        <f t="shared" ref="D369:E369" si="101">SUM(D370:D377)</f>
        <v>3217860</v>
      </c>
      <c r="E369" s="53">
        <f t="shared" si="101"/>
        <v>115391.19</v>
      </c>
      <c r="F369" s="54">
        <f t="shared" si="81"/>
        <v>3.5859605452070635</v>
      </c>
    </row>
    <row r="370" spans="1:6" ht="12.75" customHeight="1" x14ac:dyDescent="0.2">
      <c r="A370" s="55">
        <v>4221</v>
      </c>
      <c r="B370" s="87" t="s">
        <v>672</v>
      </c>
      <c r="C370" s="52" t="s">
        <v>764</v>
      </c>
      <c r="D370" s="244">
        <v>13555</v>
      </c>
      <c r="E370" s="244">
        <v>33791</v>
      </c>
      <c r="F370" s="54">
        <f t="shared" si="81"/>
        <v>249.28808557727774</v>
      </c>
    </row>
    <row r="371" spans="1:6" ht="12.75" customHeight="1" x14ac:dyDescent="0.2">
      <c r="A371" s="55">
        <v>4222</v>
      </c>
      <c r="B371" s="87" t="s">
        <v>765</v>
      </c>
      <c r="C371" s="52" t="s">
        <v>766</v>
      </c>
      <c r="D371" s="244">
        <v>1499</v>
      </c>
      <c r="E371" s="244"/>
      <c r="F371" s="54">
        <f t="shared" si="81"/>
        <v>0</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3202806</v>
      </c>
      <c r="E376" s="244">
        <v>81600.19</v>
      </c>
      <c r="F376" s="54">
        <f t="shared" si="81"/>
        <v>2.5477718600502186</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227775</v>
      </c>
      <c r="E391" s="53">
        <f t="shared" si="105"/>
        <v>130425</v>
      </c>
      <c r="F391" s="54">
        <f t="shared" si="81"/>
        <v>57.26045439578531</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8742</v>
      </c>
      <c r="E393" s="244"/>
      <c r="F393" s="54">
        <f t="shared" si="81"/>
        <v>0</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v>219033</v>
      </c>
      <c r="E395" s="244">
        <v>130425</v>
      </c>
      <c r="F395" s="54">
        <f t="shared" si="81"/>
        <v>59.545821862459078</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311022</v>
      </c>
      <c r="E402" s="53">
        <f t="shared" si="109"/>
        <v>693410</v>
      </c>
      <c r="F402" s="54">
        <f t="shared" si="81"/>
        <v>222.94564371652169</v>
      </c>
    </row>
    <row r="403" spans="1:6" ht="12.75" customHeight="1" x14ac:dyDescent="0.2">
      <c r="A403" s="55">
        <v>451</v>
      </c>
      <c r="B403" s="87" t="s">
        <v>809</v>
      </c>
      <c r="C403" s="52" t="s">
        <v>810</v>
      </c>
      <c r="D403" s="244">
        <v>196797</v>
      </c>
      <c r="E403" s="244"/>
      <c r="F403" s="54">
        <f t="shared" si="81"/>
        <v>0</v>
      </c>
    </row>
    <row r="404" spans="1:6" ht="12.75" customHeight="1" x14ac:dyDescent="0.2">
      <c r="A404" s="55">
        <v>452</v>
      </c>
      <c r="B404" s="87" t="s">
        <v>811</v>
      </c>
      <c r="C404" s="52" t="s">
        <v>812</v>
      </c>
      <c r="D404" s="244"/>
      <c r="E404" s="244">
        <v>591497.5</v>
      </c>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v>114225</v>
      </c>
      <c r="E406" s="244">
        <v>101912.5</v>
      </c>
      <c r="F406" s="54">
        <f t="shared" si="81"/>
        <v>89.220836069161749</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7453714</v>
      </c>
      <c r="E408" s="53">
        <f t="shared" si="111"/>
        <v>1885820.2899999998</v>
      </c>
      <c r="F408" s="54">
        <f t="shared" si="81"/>
        <v>25.300411177568655</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v>7453713.9100000001</v>
      </c>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13381655</v>
      </c>
      <c r="E412" s="53">
        <f>E6+E298</f>
        <v>9904076.4900000021</v>
      </c>
      <c r="F412" s="54">
        <f t="shared" si="81"/>
        <v>74.012343689924762</v>
      </c>
    </row>
    <row r="413" spans="1:6" ht="12.75" customHeight="1" x14ac:dyDescent="0.2">
      <c r="A413" s="55" t="s">
        <v>606</v>
      </c>
      <c r="B413" s="87" t="s">
        <v>829</v>
      </c>
      <c r="C413" s="52" t="s">
        <v>830</v>
      </c>
      <c r="D413" s="53">
        <f t="shared" ref="D413:E413" si="112">D289+D350</f>
        <v>16654424</v>
      </c>
      <c r="E413" s="53">
        <f t="shared" si="112"/>
        <v>9538031.0600000024</v>
      </c>
      <c r="F413" s="54">
        <f t="shared" si="81"/>
        <v>57.270254798364704</v>
      </c>
    </row>
    <row r="414" spans="1:6" ht="12.75" customHeight="1" x14ac:dyDescent="0.2">
      <c r="A414" s="55" t="s">
        <v>606</v>
      </c>
      <c r="B414" s="87" t="s">
        <v>831</v>
      </c>
      <c r="C414" s="52" t="s">
        <v>832</v>
      </c>
      <c r="D414" s="53">
        <f t="shared" ref="D414:E414" si="113">IF(D412&gt;=D413,D412-D413,0)</f>
        <v>0</v>
      </c>
      <c r="E414" s="53">
        <f t="shared" si="113"/>
        <v>366045.4299999997</v>
      </c>
      <c r="F414" s="54" t="str">
        <f t="shared" si="81"/>
        <v>-</v>
      </c>
    </row>
    <row r="415" spans="1:6" ht="12.75" customHeight="1" x14ac:dyDescent="0.2">
      <c r="A415" s="55" t="s">
        <v>606</v>
      </c>
      <c r="B415" s="87" t="s">
        <v>833</v>
      </c>
      <c r="C415" s="52" t="s">
        <v>834</v>
      </c>
      <c r="D415" s="53">
        <f t="shared" ref="D415:E415" si="114">IF(D413&gt;=D412,D413-D412,0)</f>
        <v>3272769</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3151987</v>
      </c>
      <c r="E416" s="53">
        <f t="shared" si="115"/>
        <v>0</v>
      </c>
      <c r="F416" s="54">
        <f t="shared" si="81"/>
        <v>0</v>
      </c>
    </row>
    <row r="417" spans="1:6" ht="12.75" customHeight="1" x14ac:dyDescent="0.2">
      <c r="A417" s="62" t="s">
        <v>835</v>
      </c>
      <c r="B417" s="87" t="s">
        <v>838</v>
      </c>
      <c r="C417" s="63" t="s">
        <v>839</v>
      </c>
      <c r="D417" s="53">
        <f t="shared" ref="D417:E417" si="116">IF(D293-D292+D410-D409&gt;=0,D293-D292+D410-D409,0)</f>
        <v>0</v>
      </c>
      <c r="E417" s="53">
        <f t="shared" si="116"/>
        <v>1091586.33</v>
      </c>
      <c r="F417" s="54" t="str">
        <f t="shared" si="81"/>
        <v>-</v>
      </c>
    </row>
    <row r="418" spans="1:6" ht="12.75" customHeight="1" x14ac:dyDescent="0.2">
      <c r="A418" s="57" t="s">
        <v>840</v>
      </c>
      <c r="B418" s="235" t="s">
        <v>841</v>
      </c>
      <c r="C418" s="58" t="s">
        <v>842</v>
      </c>
      <c r="D418" s="64">
        <f t="shared" ref="D418:E418" si="117">D294+D411</f>
        <v>2213449</v>
      </c>
      <c r="E418" s="64">
        <f t="shared" si="117"/>
        <v>2125878.44</v>
      </c>
      <c r="F418" s="59">
        <f t="shared" si="81"/>
        <v>96.043705547315511</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4055650</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4055650</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4055650</v>
      </c>
      <c r="E495" s="53">
        <f t="shared" si="140"/>
        <v>0</v>
      </c>
      <c r="F495" s="54">
        <f t="shared" si="119"/>
        <v>0</v>
      </c>
    </row>
    <row r="496" spans="1:6" ht="12.75" customHeight="1" x14ac:dyDescent="0.2">
      <c r="A496" s="55">
        <v>8443</v>
      </c>
      <c r="B496" s="87" t="s">
        <v>996</v>
      </c>
      <c r="C496" s="52" t="s">
        <v>997</v>
      </c>
      <c r="D496" s="244">
        <v>4055650</v>
      </c>
      <c r="E496" s="244">
        <v>0</v>
      </c>
      <c r="F496" s="54">
        <f t="shared" si="119"/>
        <v>0</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3067189.24</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3067189.24</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2955650</v>
      </c>
      <c r="F605" s="54" t="str">
        <f t="shared" si="119"/>
        <v>-</v>
      </c>
    </row>
    <row r="606" spans="1:6" ht="24" x14ac:dyDescent="0.2">
      <c r="A606" s="55">
        <v>5443</v>
      </c>
      <c r="B606" s="87" t="s">
        <v>1207</v>
      </c>
      <c r="C606" s="52" t="s">
        <v>1208</v>
      </c>
      <c r="D606" s="244"/>
      <c r="E606" s="244">
        <v>2955650</v>
      </c>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111539.24</v>
      </c>
      <c r="F617" s="54" t="str">
        <f t="shared" si="119"/>
        <v>-</v>
      </c>
    </row>
    <row r="618" spans="1:6" ht="12.75" customHeight="1" x14ac:dyDescent="0.2">
      <c r="A618" s="55">
        <v>5471</v>
      </c>
      <c r="B618" s="87" t="s">
        <v>1231</v>
      </c>
      <c r="C618" s="52" t="s">
        <v>1232</v>
      </c>
      <c r="D618" s="244"/>
      <c r="E618" s="244">
        <v>111539.24</v>
      </c>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4055650</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3067189.24</v>
      </c>
      <c r="F636" s="54" t="str">
        <f t="shared" si="119"/>
        <v>-</v>
      </c>
    </row>
    <row r="637" spans="1:6" ht="12.75" customHeight="1" x14ac:dyDescent="0.2">
      <c r="A637" s="55">
        <v>92213</v>
      </c>
      <c r="B637" s="87" t="s">
        <v>1269</v>
      </c>
      <c r="C637" s="52" t="s">
        <v>1270</v>
      </c>
      <c r="D637" s="244"/>
      <c r="E637" s="244">
        <v>4055650</v>
      </c>
      <c r="F637" s="54" t="str">
        <f t="shared" si="119"/>
        <v>-</v>
      </c>
    </row>
    <row r="638" spans="1:6" ht="12.75" customHeight="1" x14ac:dyDescent="0.2">
      <c r="A638" s="55">
        <v>92223</v>
      </c>
      <c r="B638" s="87" t="s">
        <v>1271</v>
      </c>
      <c r="C638" s="52" t="s">
        <v>1272</v>
      </c>
      <c r="D638" s="244">
        <v>970804</v>
      </c>
      <c r="E638" s="244">
        <v>0</v>
      </c>
      <c r="F638" s="54">
        <f t="shared" si="119"/>
        <v>0</v>
      </c>
    </row>
    <row r="639" spans="1:6" ht="12.75" customHeight="1" x14ac:dyDescent="0.2">
      <c r="A639" s="55" t="s">
        <v>606</v>
      </c>
      <c r="B639" s="87" t="s">
        <v>1273</v>
      </c>
      <c r="C639" s="52" t="s">
        <v>1274</v>
      </c>
      <c r="D639" s="53">
        <f t="shared" ref="D639:E639" si="180">D412+D420</f>
        <v>17437305</v>
      </c>
      <c r="E639" s="53">
        <f t="shared" si="180"/>
        <v>9904076.4900000021</v>
      </c>
      <c r="F639" s="54">
        <f t="shared" si="119"/>
        <v>56.798206431555812</v>
      </c>
    </row>
    <row r="640" spans="1:6" ht="12.75" customHeight="1" x14ac:dyDescent="0.2">
      <c r="A640" s="55" t="s">
        <v>606</v>
      </c>
      <c r="B640" s="87" t="s">
        <v>1275</v>
      </c>
      <c r="C640" s="52" t="s">
        <v>1276</v>
      </c>
      <c r="D640" s="53">
        <f t="shared" ref="D640:E640" si="181">D413+D528</f>
        <v>16654424</v>
      </c>
      <c r="E640" s="53">
        <f t="shared" si="181"/>
        <v>12605220.300000003</v>
      </c>
      <c r="F640" s="54">
        <f t="shared" si="119"/>
        <v>75.68691838276726</v>
      </c>
    </row>
    <row r="641" spans="1:6" ht="12.75" customHeight="1" x14ac:dyDescent="0.2">
      <c r="A641" s="55" t="s">
        <v>606</v>
      </c>
      <c r="B641" s="87" t="s">
        <v>1277</v>
      </c>
      <c r="C641" s="52" t="s">
        <v>1278</v>
      </c>
      <c r="D641" s="53">
        <f t="shared" ref="D641:E641" si="182">IF(D639&gt;=D640,D639-D640,0)</f>
        <v>782881</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2701143.8100000005</v>
      </c>
      <c r="F642" s="54" t="str">
        <f t="shared" si="119"/>
        <v>-</v>
      </c>
    </row>
    <row r="643" spans="1:6" ht="24" x14ac:dyDescent="0.2">
      <c r="A643" s="62" t="s">
        <v>1281</v>
      </c>
      <c r="B643" s="87" t="s">
        <v>1282</v>
      </c>
      <c r="C643" s="63" t="s">
        <v>1281</v>
      </c>
      <c r="D643" s="53">
        <f t="shared" ref="D643:E643" si="184">IF(D416-D417+D637-D638&gt;=0,D416-D417+D637-D638,0)</f>
        <v>2181183</v>
      </c>
      <c r="E643" s="53">
        <f t="shared" si="184"/>
        <v>2964063.67</v>
      </c>
      <c r="F643" s="54">
        <f t="shared" si="119"/>
        <v>135.89247990654613</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2964064</v>
      </c>
      <c r="E645" s="53">
        <f t="shared" si="186"/>
        <v>262919.8599999994</v>
      </c>
      <c r="F645" s="54">
        <f t="shared" si="119"/>
        <v>8.8702490904379729</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2730</v>
      </c>
      <c r="E647" s="245">
        <v>2730</v>
      </c>
      <c r="F647" s="59">
        <f t="shared" si="119"/>
        <v>100</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3672171</v>
      </c>
      <c r="E649" s="244">
        <v>3502874.32</v>
      </c>
      <c r="F649" s="54">
        <f t="shared" ref="F649:F724" si="188">IF(D649&lt;&gt;0,IF(E649/D649&gt;=100,"&gt;&gt;100",E649/D649*100),"-")</f>
        <v>95.389738658684465</v>
      </c>
    </row>
    <row r="650" spans="1:6" ht="12.75" customHeight="1" x14ac:dyDescent="0.2">
      <c r="A650" s="55" t="s">
        <v>1294</v>
      </c>
      <c r="B650" s="87" t="s">
        <v>1295</v>
      </c>
      <c r="C650" s="52" t="s">
        <v>1294</v>
      </c>
      <c r="D650" s="244">
        <v>17656743</v>
      </c>
      <c r="E650" s="244">
        <v>10584648.220000001</v>
      </c>
      <c r="F650" s="54">
        <f t="shared" si="188"/>
        <v>59.946776254261621</v>
      </c>
    </row>
    <row r="651" spans="1:6" ht="12.75" customHeight="1" x14ac:dyDescent="0.2">
      <c r="A651" s="55" t="s">
        <v>1296</v>
      </c>
      <c r="B651" s="87" t="s">
        <v>1297</v>
      </c>
      <c r="C651" s="52" t="s">
        <v>1296</v>
      </c>
      <c r="D651" s="244">
        <v>17826039</v>
      </c>
      <c r="E651" s="244">
        <v>13468031.710000001</v>
      </c>
      <c r="F651" s="54">
        <f t="shared" si="188"/>
        <v>75.552576262174682</v>
      </c>
    </row>
    <row r="652" spans="1:6" ht="24" x14ac:dyDescent="0.2">
      <c r="A652" s="55">
        <v>11</v>
      </c>
      <c r="B652" s="87" t="s">
        <v>1298</v>
      </c>
      <c r="C652" s="52" t="s">
        <v>1299</v>
      </c>
      <c r="D652" s="53">
        <f t="shared" ref="D652:E652" si="189">+D649+D650-D651</f>
        <v>3502875</v>
      </c>
      <c r="E652" s="53">
        <f t="shared" si="189"/>
        <v>619490.83000000007</v>
      </c>
      <c r="F652" s="54">
        <f t="shared" si="188"/>
        <v>17.685210862505802</v>
      </c>
    </row>
    <row r="653" spans="1:6" ht="24" x14ac:dyDescent="0.2">
      <c r="A653" s="55" t="s">
        <v>606</v>
      </c>
      <c r="B653" s="87" t="s">
        <v>1300</v>
      </c>
      <c r="C653" s="52" t="s">
        <v>1301</v>
      </c>
      <c r="D653" s="264">
        <v>30</v>
      </c>
      <c r="E653" s="264">
        <v>14</v>
      </c>
      <c r="F653" s="54">
        <f t="shared" si="188"/>
        <v>46.666666666666664</v>
      </c>
    </row>
    <row r="654" spans="1:6" ht="24" x14ac:dyDescent="0.2">
      <c r="A654" s="55" t="s">
        <v>606</v>
      </c>
      <c r="B654" s="87" t="s">
        <v>1302</v>
      </c>
      <c r="C654" s="52" t="s">
        <v>1303</v>
      </c>
      <c r="D654" s="264">
        <v>30</v>
      </c>
      <c r="E654" s="264">
        <v>0</v>
      </c>
      <c r="F654" s="54">
        <f t="shared" si="188"/>
        <v>0</v>
      </c>
    </row>
    <row r="655" spans="1:6" ht="12.75" customHeight="1" x14ac:dyDescent="0.2">
      <c r="A655" s="55" t="s">
        <v>606</v>
      </c>
      <c r="B655" s="87" t="s">
        <v>1304</v>
      </c>
      <c r="C655" s="52" t="s">
        <v>1305</v>
      </c>
      <c r="D655" s="264">
        <v>30</v>
      </c>
      <c r="E655" s="264">
        <v>14</v>
      </c>
      <c r="F655" s="54">
        <f t="shared" si="188"/>
        <v>46.666666666666664</v>
      </c>
    </row>
    <row r="656" spans="1:6" ht="12.75" customHeight="1" x14ac:dyDescent="0.2">
      <c r="A656" s="55" t="s">
        <v>606</v>
      </c>
      <c r="B656" s="87" t="s">
        <v>1306</v>
      </c>
      <c r="C656" s="52" t="s">
        <v>1307</v>
      </c>
      <c r="D656" s="264">
        <v>30</v>
      </c>
      <c r="E656" s="264">
        <v>0</v>
      </c>
      <c r="F656" s="54">
        <f t="shared" si="188"/>
        <v>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v>1788</v>
      </c>
      <c r="E660" s="244">
        <v>2893.4</v>
      </c>
      <c r="F660" s="54">
        <f t="shared" si="188"/>
        <v>161.82326621923937</v>
      </c>
    </row>
    <row r="661" spans="1:6" ht="12.75" customHeight="1" x14ac:dyDescent="0.2">
      <c r="A661" s="55">
        <v>63311</v>
      </c>
      <c r="B661" s="87" t="s">
        <v>1317</v>
      </c>
      <c r="C661" s="52" t="s">
        <v>1318</v>
      </c>
      <c r="D661" s="244">
        <v>6780417</v>
      </c>
      <c r="E661" s="244">
        <v>6403964.4100000001</v>
      </c>
      <c r="F661" s="54">
        <f t="shared" si="188"/>
        <v>94.447943393452064</v>
      </c>
    </row>
    <row r="662" spans="1:6" ht="12.75" customHeight="1" x14ac:dyDescent="0.2">
      <c r="A662" s="55">
        <v>63312</v>
      </c>
      <c r="B662" s="87" t="s">
        <v>1319</v>
      </c>
      <c r="C662" s="52" t="s">
        <v>1320</v>
      </c>
      <c r="D662" s="244">
        <v>394800</v>
      </c>
      <c r="E662" s="244">
        <v>289100</v>
      </c>
      <c r="F662" s="54">
        <f t="shared" si="188"/>
        <v>73.226950354609926</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320000</v>
      </c>
      <c r="E665" s="244">
        <v>404908.79999999999</v>
      </c>
      <c r="F665" s="54">
        <f t="shared" si="188"/>
        <v>126.53399999999999</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208897</v>
      </c>
      <c r="E669" s="244">
        <v>72251.28</v>
      </c>
      <c r="F669" s="54">
        <f t="shared" si="188"/>
        <v>34.587035716166341</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3994424</v>
      </c>
      <c r="E698" s="244">
        <v>688593.75</v>
      </c>
      <c r="F698" s="54">
        <f t="shared" si="188"/>
        <v>17.238874741389498</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12753</v>
      </c>
      <c r="E716" s="244"/>
      <c r="F716" s="54">
        <f t="shared" si="188"/>
        <v>0</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52744</v>
      </c>
      <c r="E718" s="244">
        <v>64891.21</v>
      </c>
      <c r="F718" s="54">
        <f t="shared" si="188"/>
        <v>123.03050583952677</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19795</v>
      </c>
      <c r="E720" s="244">
        <v>3950</v>
      </c>
      <c r="F720" s="54">
        <f t="shared" si="188"/>
        <v>19.954533973225562</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48099</v>
      </c>
      <c r="E722" s="244">
        <v>39704.9</v>
      </c>
      <c r="F722" s="54">
        <f t="shared" si="188"/>
        <v>82.548285827148177</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198986</v>
      </c>
      <c r="E725" s="244">
        <v>165931.4</v>
      </c>
      <c r="F725" s="54">
        <f t="shared" ref="F725:F979" si="190">IF(D725&lt;&gt;0,IF(E725/D725&gt;=100,"&gt;&gt;100",E725/D725*100),"-")</f>
        <v>83.388479591529048</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v>36726</v>
      </c>
      <c r="E742" s="244">
        <v>52191.75</v>
      </c>
      <c r="F742" s="54">
        <f t="shared" si="190"/>
        <v>142.11117464466588</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v>167050</v>
      </c>
      <c r="E759" s="244"/>
      <c r="F759" s="54">
        <f t="shared" si="190"/>
        <v>0</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v>18656</v>
      </c>
      <c r="E773" s="244"/>
      <c r="F773" s="54">
        <f t="shared" si="190"/>
        <v>0</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497630</v>
      </c>
      <c r="E816" s="244">
        <v>23100</v>
      </c>
      <c r="F816" s="54">
        <f t="shared" si="190"/>
        <v>4.6420030946687296</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162200</v>
      </c>
      <c r="E819" s="244">
        <v>147900</v>
      </c>
      <c r="F819" s="54">
        <f t="shared" si="190"/>
        <v>91.183723797780516</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110000</v>
      </c>
      <c r="E821" s="244">
        <v>120000</v>
      </c>
      <c r="F821" s="54">
        <f t="shared" si="190"/>
        <v>109.09090909090908</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v>117291</v>
      </c>
      <c r="E824" s="244">
        <v>351179.53</v>
      </c>
      <c r="F824" s="54">
        <f t="shared" si="190"/>
        <v>299.40876111551614</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v>4055650</v>
      </c>
      <c r="E885" s="244"/>
      <c r="F885" s="54">
        <f t="shared" si="190"/>
        <v>0</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v>2955650</v>
      </c>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v>111539.24</v>
      </c>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D250" sqref="D25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65982628</v>
      </c>
      <c r="E6" s="231">
        <f t="shared" si="0"/>
        <v>63575009.850000001</v>
      </c>
      <c r="F6" s="232">
        <f t="shared" ref="F6:F260" si="1">IF(D6&gt;0,IF(E6/D6&gt;=100,"&gt;&gt;100",E6/D6*100),"-")</f>
        <v>96.35113328617345</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60232357</v>
      </c>
      <c r="E7" s="106">
        <f t="shared" si="2"/>
        <v>60664197.109999999</v>
      </c>
      <c r="F7" s="95">
        <f t="shared" si="1"/>
        <v>100.71695701697345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21519203</v>
      </c>
      <c r="E8" s="106">
        <f>E9+E10-E11</f>
        <v>21519203.059999999</v>
      </c>
      <c r="F8" s="95">
        <f t="shared" si="1"/>
        <v>100.00000027882072</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21519203</v>
      </c>
      <c r="E9" s="249">
        <v>21519203.059999999</v>
      </c>
      <c r="F9" s="95">
        <f t="shared" si="1"/>
        <v>100.00000027882072</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183358</v>
      </c>
      <c r="E10" s="249">
        <v>183357.53</v>
      </c>
      <c r="F10" s="95">
        <f t="shared" si="1"/>
        <v>99.999743670851558</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183358</v>
      </c>
      <c r="E11" s="249">
        <v>183357.53</v>
      </c>
      <c r="F11" s="95">
        <f t="shared" si="1"/>
        <v>99.999743670851558</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38713154</v>
      </c>
      <c r="E12" s="106">
        <f t="shared" si="3"/>
        <v>39144994.050000004</v>
      </c>
      <c r="F12" s="95">
        <f t="shared" si="1"/>
        <v>101.11548661212157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33437901</v>
      </c>
      <c r="E13" s="106">
        <f t="shared" si="4"/>
        <v>34126902.530000009</v>
      </c>
      <c r="F13" s="95">
        <f t="shared" si="1"/>
        <v>102.06054061228306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19238948</v>
      </c>
      <c r="E15" s="249">
        <v>19821017.260000002</v>
      </c>
      <c r="F15" s="95">
        <f t="shared" si="1"/>
        <v>103.02547343025201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8801232</v>
      </c>
      <c r="E16" s="249">
        <v>9200844.2300000004</v>
      </c>
      <c r="F16" s="95">
        <f t="shared" si="1"/>
        <v>104.54041241044436</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11482698</v>
      </c>
      <c r="E17" s="249">
        <v>12167982.91</v>
      </c>
      <c r="F17" s="95">
        <f t="shared" si="1"/>
        <v>105.96797817028715</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6084977</v>
      </c>
      <c r="E18" s="249">
        <v>7062941.8700000001</v>
      </c>
      <c r="F18" s="95">
        <f t="shared" si="1"/>
        <v>116.07179238311008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3560752</v>
      </c>
      <c r="E19" s="106">
        <f t="shared" si="5"/>
        <v>3504544.7799999993</v>
      </c>
      <c r="F19" s="95">
        <f t="shared" si="1"/>
        <v>98.421478946020372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284130</v>
      </c>
      <c r="E20" s="249">
        <v>317920.69</v>
      </c>
      <c r="F20" s="95">
        <f t="shared" si="1"/>
        <v>111.89268644634498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29039</v>
      </c>
      <c r="E21" s="249">
        <v>110638.99</v>
      </c>
      <c r="F21" s="95">
        <f t="shared" si="1"/>
        <v>381.00137745790147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105378</v>
      </c>
      <c r="E22" s="249">
        <v>105377.92</v>
      </c>
      <c r="F22" s="95">
        <f t="shared" si="1"/>
        <v>99.999924082825629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2501</v>
      </c>
      <c r="E24" s="249">
        <v>2501</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4446515</v>
      </c>
      <c r="E26" s="249">
        <v>4446514.54</v>
      </c>
      <c r="F26" s="95">
        <f t="shared" si="1"/>
        <v>99.999989654819572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1306811</v>
      </c>
      <c r="E28" s="249">
        <v>1478408.36</v>
      </c>
      <c r="F28" s="95">
        <f t="shared" si="1"/>
        <v>113.1310005808032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219177</v>
      </c>
      <c r="E29" s="106">
        <f t="shared" si="6"/>
        <v>57551.869999999646</v>
      </c>
      <c r="F29" s="95">
        <f t="shared" si="1"/>
        <v>26.25817033721588</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2228218</v>
      </c>
      <c r="E30" s="249">
        <v>2228217.61</v>
      </c>
      <c r="F30" s="95">
        <f t="shared" si="1"/>
        <v>99.999982497224238</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2009041</v>
      </c>
      <c r="E34" s="249">
        <v>2170665.7400000002</v>
      </c>
      <c r="F34" s="95">
        <f t="shared" si="1"/>
        <v>108.04487016442175</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11620</v>
      </c>
      <c r="E42" s="249">
        <v>11619.99</v>
      </c>
      <c r="F42" s="95">
        <f t="shared" si="1"/>
        <v>99.999913941480202</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11620</v>
      </c>
      <c r="E44" s="249">
        <v>11619.99</v>
      </c>
      <c r="F44" s="95">
        <f t="shared" si="1"/>
        <v>99.999913941480202</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1495324</v>
      </c>
      <c r="E45" s="106">
        <f t="shared" si="9"/>
        <v>1455994.8699999996</v>
      </c>
      <c r="F45" s="95">
        <f t="shared" si="1"/>
        <v>97.369858973707352</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131040</v>
      </c>
      <c r="E47" s="249">
        <v>131040.47</v>
      </c>
      <c r="F47" s="95">
        <f t="shared" si="1"/>
        <v>100.00035866910868</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404454</v>
      </c>
      <c r="E48" s="249">
        <v>404454</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3389295</v>
      </c>
      <c r="E49" s="249">
        <v>3508044.8</v>
      </c>
      <c r="F49" s="95">
        <f t="shared" si="1"/>
        <v>103.50367259267783</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2429465</v>
      </c>
      <c r="E50" s="249">
        <v>2587544.4</v>
      </c>
      <c r="F50" s="95">
        <f t="shared" si="1"/>
        <v>106.50675766063722</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376323</v>
      </c>
      <c r="E54" s="249">
        <v>376323.44</v>
      </c>
      <c r="F54" s="95">
        <f t="shared" si="1"/>
        <v>100.00011692083662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376323</v>
      </c>
      <c r="E55" s="249">
        <v>376323.44</v>
      </c>
      <c r="F55" s="95">
        <f t="shared" si="1"/>
        <v>100.00011692083662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5750271</v>
      </c>
      <c r="E68" s="106">
        <f t="shared" si="13"/>
        <v>2910812.7399999998</v>
      </c>
      <c r="F68" s="95">
        <f t="shared" si="1"/>
        <v>50.62044449731151</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3502875</v>
      </c>
      <c r="E69" s="106">
        <f t="shared" si="14"/>
        <v>619490.82999999996</v>
      </c>
      <c r="F69" s="95">
        <f t="shared" si="1"/>
        <v>17.685210862505798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3502285</v>
      </c>
      <c r="E70" s="106">
        <f t="shared" si="15"/>
        <v>616029.72</v>
      </c>
      <c r="F70" s="95">
        <f t="shared" si="1"/>
        <v>17.589365799756443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3502285</v>
      </c>
      <c r="E72" s="249">
        <v>616029.72</v>
      </c>
      <c r="F72" s="95">
        <f t="shared" si="1"/>
        <v>17.589365799756443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590</v>
      </c>
      <c r="E76" s="249">
        <v>3461.11</v>
      </c>
      <c r="F76" s="95">
        <f t="shared" si="1"/>
        <v>586.628813559322</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36850</v>
      </c>
      <c r="E78" s="106">
        <f>E79+SUM(E82:E84)-E85+E86</f>
        <v>148296.28</v>
      </c>
      <c r="F78" s="95">
        <f t="shared" si="1"/>
        <v>402.43223880597014</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3001</v>
      </c>
      <c r="E84" s="249">
        <v>3000.93</v>
      </c>
      <c r="F84" s="95">
        <f t="shared" si="1"/>
        <v>99.997667444185268</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33849</v>
      </c>
      <c r="E86" s="249">
        <v>145295.35</v>
      </c>
      <c r="F86" s="95">
        <f t="shared" si="1"/>
        <v>429.24562025466042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20050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20050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v>20050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2207816</v>
      </c>
      <c r="E146" s="106">
        <f t="shared" si="26"/>
        <v>2120245.63</v>
      </c>
      <c r="F146" s="95">
        <f t="shared" si="1"/>
        <v>96.033620102399837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643406</v>
      </c>
      <c r="E147" s="249">
        <v>643405.73</v>
      </c>
      <c r="F147" s="95">
        <f t="shared" si="1"/>
        <v>99.999958035828072</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88412</v>
      </c>
      <c r="E158" s="249">
        <v>106588.53</v>
      </c>
      <c r="F158" s="95">
        <f t="shared" si="1"/>
        <v>120.55889472017374</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1684810</v>
      </c>
      <c r="E159" s="249">
        <v>1579063.09</v>
      </c>
      <c r="F159" s="95">
        <f t="shared" si="1"/>
        <v>93.72351125646216</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208812</v>
      </c>
      <c r="E163" s="249">
        <v>208811.72</v>
      </c>
      <c r="F163" s="95">
        <f t="shared" si="1"/>
        <v>99.999865908089575</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2730</v>
      </c>
      <c r="E170" s="106">
        <f t="shared" si="29"/>
        <v>2730</v>
      </c>
      <c r="F170" s="95">
        <f t="shared" si="1"/>
        <v>100</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v>2730</v>
      </c>
      <c r="E172" s="249">
        <v>2730</v>
      </c>
      <c r="F172" s="95">
        <f t="shared" si="1"/>
        <v>100</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65982628</v>
      </c>
      <c r="E175" s="106">
        <f t="shared" si="30"/>
        <v>63575009.849999994</v>
      </c>
      <c r="F175" s="95">
        <f t="shared" si="1"/>
        <v>96.351133286173436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4617329</v>
      </c>
      <c r="E176" s="106">
        <f t="shared" si="31"/>
        <v>1610934.04</v>
      </c>
      <c r="F176" s="95">
        <f t="shared" si="1"/>
        <v>34.888872766051541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454319</v>
      </c>
      <c r="E177" s="106">
        <f t="shared" si="32"/>
        <v>501254.83</v>
      </c>
      <c r="F177" s="95">
        <f t="shared" si="1"/>
        <v>110.33102951890632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118889</v>
      </c>
      <c r="E178" s="249">
        <v>151010.93</v>
      </c>
      <c r="F178" s="95">
        <f t="shared" si="1"/>
        <v>127.0184205435322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301967</v>
      </c>
      <c r="E179" s="249">
        <v>66540.5</v>
      </c>
      <c r="F179" s="95">
        <f t="shared" si="1"/>
        <v>22.035686018670912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9834</v>
      </c>
      <c r="E180" s="106">
        <f t="shared" si="33"/>
        <v>15908.13</v>
      </c>
      <c r="F180" s="95">
        <f t="shared" si="1"/>
        <v>161.7666259914582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9834</v>
      </c>
      <c r="E183" s="249">
        <v>15908.13</v>
      </c>
      <c r="F183" s="95">
        <f t="shared" si="1"/>
        <v>161.7666259914582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10350</v>
      </c>
      <c r="E186" s="249">
        <v>45050.03</v>
      </c>
      <c r="F186" s="95">
        <f t="shared" si="1"/>
        <v>435.26599033816422</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13279</v>
      </c>
      <c r="E188" s="249">
        <v>222745.24</v>
      </c>
      <c r="F188" s="95">
        <f t="shared" si="1"/>
        <v>1677.4248060847956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v>9679.2099999999991</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4163010</v>
      </c>
      <c r="E206" s="106">
        <f t="shared" si="37"/>
        <v>1100000</v>
      </c>
      <c r="F206" s="95">
        <f t="shared" si="1"/>
        <v>26.423188990658204</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4163010</v>
      </c>
      <c r="E207" s="106">
        <f t="shared" si="38"/>
        <v>1100000</v>
      </c>
      <c r="F207" s="95">
        <f t="shared" si="1"/>
        <v>26.423188990658204</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v>4055650</v>
      </c>
      <c r="E212" s="249">
        <v>1100000</v>
      </c>
      <c r="F212" s="95">
        <f t="shared" si="1"/>
        <v>27.122656047735877</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v>107360</v>
      </c>
      <c r="E217" s="249"/>
      <c r="F217" s="95">
        <f t="shared" si="1"/>
        <v>0</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61365299</v>
      </c>
      <c r="E237" s="106">
        <f t="shared" si="41"/>
        <v>61964075.809999995</v>
      </c>
      <c r="F237" s="95">
        <f t="shared" si="1"/>
        <v>100.97575799312897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56187786</v>
      </c>
      <c r="E238" s="106">
        <f t="shared" si="42"/>
        <v>59575277.509999998</v>
      </c>
      <c r="F238" s="95">
        <f t="shared" si="1"/>
        <v>106.02887522565847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60243436</v>
      </c>
      <c r="E239" s="106">
        <f t="shared" si="43"/>
        <v>60675277.509999998</v>
      </c>
      <c r="F239" s="95">
        <f t="shared" si="1"/>
        <v>100.7168274897202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60243436</v>
      </c>
      <c r="E240" s="249">
        <v>60675277.509999998</v>
      </c>
      <c r="F240" s="95">
        <f t="shared" si="1"/>
        <v>100.7168274897202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4055650</v>
      </c>
      <c r="E242" s="106">
        <f t="shared" si="44"/>
        <v>1100000</v>
      </c>
      <c r="F242" s="95">
        <f t="shared" si="1"/>
        <v>27.122656047735877</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v>4055650</v>
      </c>
      <c r="E244" s="249">
        <v>1100000</v>
      </c>
      <c r="F244" s="95">
        <f t="shared" si="1"/>
        <v>27.122656047735877</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2964064</v>
      </c>
      <c r="E245" s="106">
        <f t="shared" si="45"/>
        <v>262919.8600000001</v>
      </c>
      <c r="F245" s="95">
        <f t="shared" si="1"/>
        <v>8.870249090437996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10417778</v>
      </c>
      <c r="E246" s="106">
        <f t="shared" si="46"/>
        <v>2251865.7200000002</v>
      </c>
      <c r="F246" s="95">
        <f t="shared" si="1"/>
        <v>21.615604786356553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6362128</v>
      </c>
      <c r="E247" s="249">
        <v>2251865.7200000002</v>
      </c>
      <c r="F247" s="95">
        <f t="shared" si="1"/>
        <v>35.394850905231714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v>4055650</v>
      </c>
      <c r="E249" s="249"/>
      <c r="F249" s="95">
        <f t="shared" si="1"/>
        <v>0</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7453714</v>
      </c>
      <c r="E250" s="106">
        <f t="shared" si="47"/>
        <v>1988945.86</v>
      </c>
      <c r="F250" s="95">
        <f t="shared" si="1"/>
        <v>26.683957286260245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7453714</v>
      </c>
      <c r="E252" s="249">
        <v>1885820.29</v>
      </c>
      <c r="F252" s="95">
        <f t="shared" si="1"/>
        <v>25.300411177568659</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v>103125.57</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2213449</v>
      </c>
      <c r="E255" s="249">
        <v>2125878.44</v>
      </c>
      <c r="F255" s="95">
        <f t="shared" si="1"/>
        <v>96.043705547315511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2416628</v>
      </c>
      <c r="E264" s="249">
        <v>2329057.35</v>
      </c>
      <c r="F264" s="95">
        <f t="shared" si="50"/>
        <v>96.376328917814419</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v>5005.1400000000003</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v>140290.21</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454319</v>
      </c>
      <c r="E288" s="249">
        <v>501254.83</v>
      </c>
      <c r="F288" s="95">
        <f t="shared" si="50"/>
        <v>110.33102951890632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v>9679.2099999999991</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4163010</v>
      </c>
      <c r="E294" s="249">
        <v>1100000</v>
      </c>
      <c r="F294" s="95">
        <f t="shared" si="50"/>
        <v>26.423188990658204</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v>12000</v>
      </c>
      <c r="E297" s="249">
        <v>12000</v>
      </c>
      <c r="F297" s="95">
        <f t="shared" si="50"/>
        <v>100</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v>206645.24</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E20" sqref="E2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3461563</v>
      </c>
      <c r="E5" s="81">
        <f t="shared" si="0"/>
        <v>3010699.7399999998</v>
      </c>
      <c r="F5" s="82">
        <f t="shared" ref="F5:F141" si="1">IF(D5&gt;0,IF(E5/D5&gt;=100,"&gt;&gt;100",E5/D5*100),"-")</f>
        <v>86.975153709465928</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1048581</v>
      </c>
      <c r="E6" s="83">
        <f t="shared" si="2"/>
        <v>1082188.3500000001</v>
      </c>
      <c r="F6" s="65">
        <f t="shared" si="1"/>
        <v>103.20503137096706</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889930</v>
      </c>
      <c r="E7" s="251">
        <v>955806.87</v>
      </c>
      <c r="F7" s="65">
        <f t="shared" si="1"/>
        <v>107.40247772296698</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v>158651</v>
      </c>
      <c r="E8" s="251">
        <v>126381.48</v>
      </c>
      <c r="F8" s="65">
        <f t="shared" si="1"/>
        <v>79.660058871359141</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1913891</v>
      </c>
      <c r="E13" s="83">
        <f t="shared" si="4"/>
        <v>1508835.5699999998</v>
      </c>
      <c r="F13" s="65">
        <f t="shared" si="1"/>
        <v>78.836024099596045</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v>928570</v>
      </c>
      <c r="E14" s="251">
        <v>756682.35</v>
      </c>
      <c r="F14" s="65">
        <f t="shared" si="1"/>
        <v>81.488993829221272</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v>985321</v>
      </c>
      <c r="E16" s="251">
        <v>752153.22</v>
      </c>
      <c r="F16" s="65">
        <f t="shared" si="1"/>
        <v>76.335856030674265</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v>124567</v>
      </c>
      <c r="E19" s="251">
        <v>266194.32</v>
      </c>
      <c r="F19" s="65">
        <f t="shared" si="1"/>
        <v>213.69569789751699</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v>374524</v>
      </c>
      <c r="E21" s="251">
        <v>153481.5</v>
      </c>
      <c r="F21" s="65">
        <f t="shared" si="1"/>
        <v>40.98041781034059</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389175</v>
      </c>
      <c r="E28" s="83">
        <f t="shared" si="6"/>
        <v>477812.5</v>
      </c>
      <c r="F28" s="65">
        <f t="shared" si="1"/>
        <v>122.77574356009507</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350000</v>
      </c>
      <c r="E30" s="251">
        <v>450000</v>
      </c>
      <c r="F30" s="65">
        <f t="shared" si="1"/>
        <v>128.57142857142858</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v>39175</v>
      </c>
      <c r="E34" s="251">
        <v>27812.5</v>
      </c>
      <c r="F34" s="65">
        <f t="shared" si="1"/>
        <v>70.995532865347798</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8501426</v>
      </c>
      <c r="E35" s="83">
        <f t="shared" si="7"/>
        <v>1793136.43</v>
      </c>
      <c r="F35" s="65">
        <f t="shared" si="1"/>
        <v>21.092184181806676</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229023</v>
      </c>
      <c r="E43" s="83">
        <f t="shared" si="10"/>
        <v>714964</v>
      </c>
      <c r="F43" s="65">
        <f t="shared" si="1"/>
        <v>312.1799993887077</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v>229023</v>
      </c>
      <c r="E48" s="251">
        <v>714964</v>
      </c>
      <c r="F48" s="65">
        <f t="shared" si="1"/>
        <v>312.1799993887077</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1520918</v>
      </c>
      <c r="E54" s="83">
        <f t="shared" si="12"/>
        <v>625334.07999999996</v>
      </c>
      <c r="F54" s="65">
        <f t="shared" si="1"/>
        <v>41.115568360687426</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1520918</v>
      </c>
      <c r="E55" s="251">
        <v>625334.07999999996</v>
      </c>
      <c r="F55" s="65">
        <f t="shared" si="1"/>
        <v>41.115568360687426</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6659033</v>
      </c>
      <c r="E61" s="83">
        <f t="shared" si="13"/>
        <v>326861.19</v>
      </c>
      <c r="F61" s="65">
        <f t="shared" si="1"/>
        <v>4.9085383718627016</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v>6659033</v>
      </c>
      <c r="E65" s="251">
        <v>326861.19</v>
      </c>
      <c r="F65" s="65">
        <f t="shared" si="1"/>
        <v>4.9085383718627016</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v>92452</v>
      </c>
      <c r="E74" s="251">
        <v>125977.16</v>
      </c>
      <c r="F74" s="65">
        <f t="shared" si="1"/>
        <v>136.26223337515682</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1952311</v>
      </c>
      <c r="E75" s="83">
        <f t="shared" si="15"/>
        <v>1687672.97</v>
      </c>
      <c r="F75" s="65">
        <f t="shared" si="1"/>
        <v>86.444883525217037</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v>169246</v>
      </c>
      <c r="E76" s="251"/>
      <c r="F76" s="65">
        <f t="shared" si="1"/>
        <v>0</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v>145219</v>
      </c>
      <c r="E77" s="251">
        <v>57125</v>
      </c>
      <c r="F77" s="65">
        <f t="shared" si="1"/>
        <v>39.337139079597023</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v>1637846</v>
      </c>
      <c r="E81" s="251">
        <v>1630547.97</v>
      </c>
      <c r="F81" s="65">
        <f t="shared" si="1"/>
        <v>99.554412930153376</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793372</v>
      </c>
      <c r="E82" s="83">
        <f t="shared" si="16"/>
        <v>1270877.1200000001</v>
      </c>
      <c r="F82" s="65">
        <f t="shared" si="1"/>
        <v>160.18678753472523</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v>24026</v>
      </c>
      <c r="E85" s="251"/>
      <c r="F85" s="65">
        <f t="shared" si="1"/>
        <v>0</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542134</v>
      </c>
      <c r="E86" s="251">
        <v>1094669.77</v>
      </c>
      <c r="F86" s="65">
        <f t="shared" si="1"/>
        <v>201.91867139858411</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v>227212</v>
      </c>
      <c r="E88" s="251">
        <v>176207.35</v>
      </c>
      <c r="F88" s="65">
        <f t="shared" si="1"/>
        <v>77.551955882611836</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74611</v>
      </c>
      <c r="E89" s="83">
        <f t="shared" si="17"/>
        <v>58082.879999999997</v>
      </c>
      <c r="F89" s="65">
        <f t="shared" si="1"/>
        <v>77.847609601801338</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v>74611</v>
      </c>
      <c r="E106" s="251">
        <v>58082.879999999997</v>
      </c>
      <c r="F106" s="65">
        <f t="shared" si="1"/>
        <v>77.847609601801338</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503529</v>
      </c>
      <c r="E107" s="83">
        <f t="shared" si="21"/>
        <v>383112.5</v>
      </c>
      <c r="F107" s="65">
        <f t="shared" si="1"/>
        <v>76.085488621310787</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240725</v>
      </c>
      <c r="E108" s="251">
        <v>185612.5</v>
      </c>
      <c r="F108" s="65">
        <f t="shared" si="1"/>
        <v>77.105618444282896</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262804</v>
      </c>
      <c r="E109" s="251">
        <v>197500</v>
      </c>
      <c r="F109" s="65">
        <f t="shared" si="1"/>
        <v>75.151063149723754</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450552</v>
      </c>
      <c r="E114" s="83">
        <f t="shared" si="22"/>
        <v>713536.92</v>
      </c>
      <c r="F114" s="65">
        <f t="shared" si="1"/>
        <v>158.36949342140309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129552</v>
      </c>
      <c r="E115" s="83">
        <f t="shared" si="23"/>
        <v>155096.39000000001</v>
      </c>
      <c r="F115" s="65">
        <f t="shared" si="1"/>
        <v>119.71748023959492</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129552</v>
      </c>
      <c r="E116" s="251">
        <v>155096.39000000001</v>
      </c>
      <c r="F116" s="65">
        <f t="shared" si="1"/>
        <v>119.71748023959492</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321000</v>
      </c>
      <c r="E118" s="83">
        <f t="shared" si="24"/>
        <v>558440.53</v>
      </c>
      <c r="F118" s="65">
        <f t="shared" si="1"/>
        <v>173.96901246105921</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v>321000</v>
      </c>
      <c r="E120" s="251">
        <v>558440.53</v>
      </c>
      <c r="F120" s="65">
        <f t="shared" si="1"/>
        <v>173.96901246105921</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527885</v>
      </c>
      <c r="E129" s="83">
        <f t="shared" si="26"/>
        <v>143100</v>
      </c>
      <c r="F129" s="65">
        <f t="shared" si="1"/>
        <v>27.108176970362862</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73685</v>
      </c>
      <c r="E135" s="251"/>
      <c r="F135" s="65">
        <f t="shared" si="1"/>
        <v>0</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v>454200</v>
      </c>
      <c r="E138" s="251"/>
      <c r="F138" s="65">
        <f t="shared" si="1"/>
        <v>0</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v>143100</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16654424</v>
      </c>
      <c r="E141" s="108">
        <f t="shared" si="28"/>
        <v>9538031.0600000005</v>
      </c>
      <c r="F141" s="84">
        <f t="shared" si="1"/>
        <v>57.270254798364697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H8" sqref="H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15" workbookViewId="0">
      <selection activeCell="C114" sqref="C11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4617326.92</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8477044.5</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v>529574.02</v>
      </c>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6046362.8500000006</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1691530.23</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3895962.22</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70090.87</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388779.53</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0</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1901107.63</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11483437.379999999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v>322928.78000000003</v>
      </c>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6208890.7700000005</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1659408.06</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4131388.58</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64014.63</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354079.5</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0</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1888607.63</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3063010.2</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3063010.2</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1610934.040000001</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1610934.04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v>206645.24</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294609.59000000003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9679.2099999999991</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1100000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39"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7</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33499</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7</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Provjera</v>
      </c>
      <c r="C191" s="120" t="s">
        <v>3194</v>
      </c>
      <c r="D191" s="125"/>
      <c r="E191" s="73">
        <f t="shared" si="15"/>
        <v>0</v>
      </c>
      <c r="F191" s="73">
        <f t="shared" si="16"/>
        <v>1</v>
      </c>
      <c r="G191" s="73">
        <f>IF(AND(I3=22,OR('PR-RAS'!D654&gt;'PR-RAS'!D653,'PR-RAS'!E654&gt;'PR-RAS'!E653,'PR-RAS'!D656&gt;'PR-RAS'!D655,'PR-RAS'!E656&gt;'PR-RAS'!E655)),1,0)</f>
        <v>0</v>
      </c>
      <c r="H191" s="73"/>
      <c r="I191" s="143"/>
      <c r="J191" s="123"/>
      <c r="K191" s="143"/>
      <c r="L191" s="143">
        <f>IF(AND(MAX('PR-RAS'!D654:E654,'PR-RAS'!D656:E656)&gt;0,I3=22),1,0)</f>
        <v>1</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0</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76"/>
      <c r="D2" s="4"/>
      <c r="E2" s="4"/>
      <c r="F2" s="4"/>
      <c r="G2" s="4"/>
      <c r="H2" s="4"/>
      <c r="I2" s="4"/>
      <c r="J2" s="4"/>
      <c r="K2" s="4"/>
      <c r="L2" s="4"/>
      <c r="M2" s="4"/>
      <c r="N2" s="4"/>
      <c r="O2" s="4"/>
      <c r="P2" s="4"/>
      <c r="Q2" s="4"/>
    </row>
    <row r="3" spans="1:17" ht="18.75" customHeight="1" x14ac:dyDescent="0.2">
      <c r="A3" s="42" t="s">
        <v>3301</v>
      </c>
      <c r="B3" s="386" t="s">
        <v>3302</v>
      </c>
      <c r="C3" s="376"/>
      <c r="D3" s="4"/>
      <c r="E3" s="4"/>
      <c r="F3" s="4"/>
      <c r="G3" s="4"/>
      <c r="H3" s="4"/>
      <c r="I3" s="4"/>
      <c r="J3" s="4"/>
      <c r="K3" s="4"/>
      <c r="L3" s="4"/>
      <c r="M3" s="4"/>
      <c r="N3" s="4"/>
      <c r="O3" s="4"/>
      <c r="P3" s="4"/>
      <c r="Q3" s="4"/>
    </row>
    <row r="4" spans="1:17" ht="37.5" hidden="1" customHeight="1" x14ac:dyDescent="0.2">
      <c r="A4" s="43" t="s">
        <v>3303</v>
      </c>
      <c r="B4" s="380" t="s">
        <v>3304</v>
      </c>
      <c r="C4" s="376"/>
      <c r="D4" s="4"/>
      <c r="E4" s="4"/>
      <c r="F4" s="4"/>
      <c r="G4" s="4"/>
      <c r="H4" s="4"/>
      <c r="I4" s="4"/>
      <c r="J4" s="4"/>
      <c r="K4" s="4"/>
      <c r="L4" s="4"/>
      <c r="M4" s="4"/>
      <c r="N4" s="4"/>
      <c r="O4" s="4"/>
      <c r="P4" s="4"/>
      <c r="Q4" s="4"/>
    </row>
    <row r="5" spans="1:17" ht="48" hidden="1" customHeight="1" x14ac:dyDescent="0.2">
      <c r="A5" s="43" t="s">
        <v>3303</v>
      </c>
      <c r="B5" s="380" t="s">
        <v>3305</v>
      </c>
      <c r="C5" s="376"/>
      <c r="D5" s="4"/>
      <c r="E5" s="4"/>
      <c r="F5" s="4"/>
      <c r="G5" s="4"/>
      <c r="H5" s="4"/>
      <c r="I5" s="4"/>
      <c r="J5" s="4"/>
      <c r="K5" s="4"/>
      <c r="L5" s="4"/>
      <c r="M5" s="4"/>
      <c r="N5" s="4"/>
      <c r="O5" s="4"/>
      <c r="P5" s="4"/>
      <c r="Q5" s="4"/>
    </row>
    <row r="6" spans="1:17" ht="59.25" hidden="1" customHeight="1" x14ac:dyDescent="0.2">
      <c r="A6" s="43" t="s">
        <v>3303</v>
      </c>
      <c r="B6" s="380" t="s">
        <v>3306</v>
      </c>
      <c r="C6" s="376"/>
      <c r="D6" s="4"/>
      <c r="E6" s="4"/>
      <c r="F6" s="4"/>
      <c r="G6" s="4"/>
      <c r="H6" s="4"/>
      <c r="I6" s="4"/>
      <c r="J6" s="4"/>
      <c r="K6" s="4"/>
      <c r="L6" s="4"/>
      <c r="M6" s="4"/>
      <c r="N6" s="4"/>
      <c r="O6" s="4"/>
      <c r="P6" s="4"/>
      <c r="Q6" s="4"/>
    </row>
    <row r="7" spans="1:17" ht="48" hidden="1" customHeight="1" x14ac:dyDescent="0.2">
      <c r="A7" s="43" t="s">
        <v>3307</v>
      </c>
      <c r="B7" s="380" t="s">
        <v>3308</v>
      </c>
      <c r="C7" s="376"/>
      <c r="D7" s="4"/>
      <c r="E7" s="4"/>
      <c r="F7" s="4"/>
      <c r="G7" s="4"/>
      <c r="H7" s="4"/>
      <c r="I7" s="4"/>
      <c r="J7" s="4"/>
      <c r="K7" s="4"/>
      <c r="L7" s="4"/>
      <c r="M7" s="4"/>
      <c r="N7" s="4"/>
      <c r="O7" s="4"/>
      <c r="P7" s="4"/>
      <c r="Q7" s="4"/>
    </row>
    <row r="8" spans="1:17" ht="41.25" hidden="1" customHeight="1" x14ac:dyDescent="0.2">
      <c r="A8" s="43" t="s">
        <v>3309</v>
      </c>
      <c r="B8" s="380" t="s">
        <v>3310</v>
      </c>
      <c r="C8" s="376"/>
      <c r="D8" s="4"/>
      <c r="E8" s="4"/>
      <c r="F8" s="4"/>
      <c r="G8" s="4"/>
      <c r="H8" s="4"/>
      <c r="I8" s="4"/>
      <c r="J8" s="4"/>
      <c r="K8" s="4"/>
      <c r="L8" s="4"/>
      <c r="M8" s="4"/>
      <c r="N8" s="4"/>
      <c r="O8" s="4"/>
      <c r="P8" s="4"/>
      <c r="Q8" s="4"/>
    </row>
    <row r="9" spans="1:17" ht="59.25" hidden="1" customHeight="1" x14ac:dyDescent="0.2">
      <c r="A9" s="43" t="s">
        <v>3311</v>
      </c>
      <c r="B9" s="380" t="s">
        <v>3312</v>
      </c>
      <c r="C9" s="376"/>
      <c r="D9" s="4"/>
      <c r="E9" s="4"/>
      <c r="F9" s="4"/>
      <c r="G9" s="4"/>
      <c r="H9" s="4"/>
      <c r="I9" s="4"/>
      <c r="J9" s="4"/>
      <c r="K9" s="4"/>
      <c r="L9" s="4"/>
      <c r="M9" s="4"/>
      <c r="N9" s="4"/>
      <c r="O9" s="4"/>
      <c r="P9" s="4"/>
      <c r="Q9" s="4"/>
    </row>
    <row r="10" spans="1:17" ht="61.5" hidden="1" customHeight="1" x14ac:dyDescent="0.2">
      <c r="A10" s="43" t="s">
        <v>3311</v>
      </c>
      <c r="B10" s="380" t="s">
        <v>3313</v>
      </c>
      <c r="C10" s="376"/>
      <c r="D10" s="4"/>
      <c r="E10" s="4"/>
      <c r="F10" s="4"/>
      <c r="G10" s="4"/>
      <c r="H10" s="4"/>
      <c r="I10" s="4"/>
      <c r="J10" s="4"/>
      <c r="K10" s="4"/>
      <c r="L10" s="4"/>
      <c r="M10" s="4"/>
      <c r="N10" s="4"/>
      <c r="O10" s="4"/>
      <c r="P10" s="4"/>
      <c r="Q10" s="4"/>
    </row>
    <row r="11" spans="1:17" ht="43.5" hidden="1" customHeight="1" x14ac:dyDescent="0.2">
      <c r="A11" s="43" t="s">
        <v>3311</v>
      </c>
      <c r="B11" s="380" t="s">
        <v>3314</v>
      </c>
      <c r="C11" s="376"/>
      <c r="D11" s="4"/>
      <c r="E11" s="4"/>
      <c r="F11" s="4"/>
      <c r="G11" s="4"/>
      <c r="H11" s="4"/>
      <c r="I11" s="4"/>
      <c r="J11" s="4"/>
      <c r="K11" s="4"/>
      <c r="L11" s="4"/>
      <c r="M11" s="4"/>
      <c r="N11" s="4"/>
      <c r="O11" s="4"/>
      <c r="P11" s="4"/>
      <c r="Q11" s="4"/>
    </row>
    <row r="12" spans="1:17" ht="27.75" hidden="1" customHeight="1" x14ac:dyDescent="0.2">
      <c r="A12" s="43" t="s">
        <v>3315</v>
      </c>
      <c r="B12" s="380" t="s">
        <v>3316</v>
      </c>
      <c r="C12" s="376"/>
      <c r="D12" s="4"/>
      <c r="E12" s="4"/>
      <c r="F12" s="4"/>
      <c r="G12" s="4"/>
      <c r="H12" s="4"/>
      <c r="I12" s="4"/>
      <c r="J12" s="4"/>
      <c r="K12" s="4"/>
      <c r="L12" s="4"/>
      <c r="M12" s="4"/>
      <c r="N12" s="4"/>
      <c r="O12" s="4"/>
      <c r="P12" s="4"/>
      <c r="Q12" s="4"/>
    </row>
    <row r="13" spans="1:17" ht="27.75" hidden="1" customHeight="1" x14ac:dyDescent="0.2">
      <c r="A13" s="43" t="s">
        <v>3317</v>
      </c>
      <c r="B13" s="380" t="s">
        <v>3318</v>
      </c>
      <c r="C13" s="376"/>
      <c r="D13" s="4"/>
      <c r="E13" s="4"/>
      <c r="F13" s="4"/>
      <c r="G13" s="4"/>
      <c r="H13" s="4"/>
      <c r="I13" s="4"/>
      <c r="J13" s="4"/>
      <c r="K13" s="4"/>
      <c r="L13" s="4"/>
      <c r="M13" s="4"/>
      <c r="N13" s="4"/>
      <c r="O13" s="4"/>
      <c r="P13" s="4"/>
      <c r="Q13" s="4"/>
    </row>
    <row r="14" spans="1:17" ht="45.75" hidden="1" customHeight="1" x14ac:dyDescent="0.2">
      <c r="A14" s="43" t="s">
        <v>3319</v>
      </c>
      <c r="B14" s="380" t="s">
        <v>3320</v>
      </c>
      <c r="C14" s="376"/>
      <c r="D14" s="4"/>
      <c r="E14" s="4"/>
      <c r="F14" s="4"/>
      <c r="G14" s="4"/>
      <c r="H14" s="4"/>
      <c r="I14" s="4"/>
      <c r="J14" s="4"/>
      <c r="K14" s="4"/>
      <c r="L14" s="4"/>
      <c r="M14" s="4"/>
      <c r="N14" s="4"/>
      <c r="O14" s="4"/>
      <c r="P14" s="4"/>
      <c r="Q14" s="4"/>
    </row>
    <row r="15" spans="1:17" ht="45.75" hidden="1" customHeight="1" x14ac:dyDescent="0.2">
      <c r="A15" s="43" t="s">
        <v>3321</v>
      </c>
      <c r="B15" s="380" t="s">
        <v>3322</v>
      </c>
      <c r="C15" s="376"/>
      <c r="D15" s="4"/>
      <c r="E15" s="4"/>
      <c r="F15" s="4"/>
      <c r="G15" s="4"/>
      <c r="H15" s="4"/>
      <c r="I15" s="4"/>
      <c r="J15" s="4"/>
      <c r="K15" s="4"/>
      <c r="L15" s="4"/>
      <c r="M15" s="4"/>
      <c r="N15" s="4"/>
      <c r="O15" s="4"/>
      <c r="P15" s="4"/>
      <c r="Q15" s="4"/>
    </row>
    <row r="16" spans="1:17" ht="51" hidden="1" customHeight="1" x14ac:dyDescent="0.2">
      <c r="A16" s="43" t="s">
        <v>3323</v>
      </c>
      <c r="B16" s="380" t="s">
        <v>3324</v>
      </c>
      <c r="C16" s="376"/>
      <c r="D16" s="4"/>
      <c r="E16" s="4"/>
      <c r="F16" s="4"/>
      <c r="G16" s="4"/>
      <c r="H16" s="4"/>
      <c r="I16" s="4"/>
      <c r="J16" s="4"/>
      <c r="K16" s="4"/>
      <c r="L16" s="4"/>
      <c r="M16" s="4"/>
      <c r="N16" s="4"/>
      <c r="O16" s="4"/>
      <c r="P16" s="4"/>
      <c r="Q16" s="4"/>
    </row>
    <row r="17" spans="1:17" ht="27.75" hidden="1" customHeight="1" x14ac:dyDescent="0.2">
      <c r="A17" s="43" t="s">
        <v>3325</v>
      </c>
      <c r="B17" s="380" t="s">
        <v>3326</v>
      </c>
      <c r="C17" s="376"/>
      <c r="D17" s="4"/>
      <c r="E17" s="4"/>
      <c r="F17" s="4"/>
      <c r="G17" s="4"/>
      <c r="H17" s="4"/>
      <c r="I17" s="4"/>
      <c r="J17" s="4"/>
      <c r="K17" s="4"/>
      <c r="L17" s="4"/>
      <c r="M17" s="4"/>
      <c r="N17" s="4"/>
      <c r="O17" s="4"/>
      <c r="P17" s="4"/>
      <c r="Q17" s="4"/>
    </row>
    <row r="18" spans="1:17" ht="27.75" hidden="1" customHeight="1" x14ac:dyDescent="0.2">
      <c r="A18" s="43" t="s">
        <v>3327</v>
      </c>
      <c r="B18" s="380" t="s">
        <v>3328</v>
      </c>
      <c r="C18" s="376"/>
      <c r="D18" s="4"/>
      <c r="E18" s="4"/>
      <c r="F18" s="4"/>
      <c r="G18" s="4"/>
      <c r="H18" s="4"/>
      <c r="I18" s="4"/>
      <c r="J18" s="4"/>
      <c r="K18" s="4"/>
      <c r="L18" s="4"/>
      <c r="M18" s="4"/>
      <c r="N18" s="4"/>
      <c r="O18" s="4"/>
      <c r="P18" s="4"/>
      <c r="Q18" s="4"/>
    </row>
    <row r="19" spans="1:17" ht="45" hidden="1" customHeight="1" x14ac:dyDescent="0.2">
      <c r="A19" s="43" t="s">
        <v>3327</v>
      </c>
      <c r="B19" s="380" t="s">
        <v>3329</v>
      </c>
      <c r="C19" s="376"/>
      <c r="D19" s="4"/>
      <c r="E19" s="4"/>
      <c r="F19" s="4"/>
      <c r="G19" s="4"/>
      <c r="H19" s="4"/>
      <c r="I19" s="4"/>
      <c r="J19" s="4"/>
      <c r="K19" s="4"/>
      <c r="L19" s="4"/>
      <c r="M19" s="4"/>
      <c r="N19" s="4"/>
      <c r="O19" s="4"/>
      <c r="P19" s="4"/>
      <c r="Q19" s="4"/>
    </row>
    <row r="20" spans="1:17" ht="45" hidden="1" customHeight="1" x14ac:dyDescent="0.2">
      <c r="A20" s="43" t="s">
        <v>3330</v>
      </c>
      <c r="B20" s="380" t="s">
        <v>3331</v>
      </c>
      <c r="C20" s="376"/>
      <c r="D20" s="4"/>
      <c r="E20" s="4"/>
      <c r="F20" s="4"/>
      <c r="G20" s="4"/>
      <c r="H20" s="4"/>
      <c r="I20" s="4"/>
      <c r="J20" s="4"/>
      <c r="K20" s="4"/>
      <c r="L20" s="4"/>
      <c r="M20" s="4"/>
      <c r="N20" s="4"/>
      <c r="O20" s="4"/>
      <c r="P20" s="4"/>
      <c r="Q20" s="4"/>
    </row>
    <row r="21" spans="1:17" ht="30" hidden="1" customHeight="1" x14ac:dyDescent="0.2">
      <c r="A21" s="43" t="s">
        <v>3332</v>
      </c>
      <c r="B21" s="380" t="s">
        <v>3333</v>
      </c>
      <c r="C21" s="376"/>
      <c r="D21" s="4"/>
      <c r="E21" s="4"/>
      <c r="F21" s="4"/>
      <c r="G21" s="4"/>
      <c r="H21" s="4"/>
      <c r="I21" s="4"/>
      <c r="J21" s="4"/>
      <c r="K21" s="4"/>
      <c r="L21" s="4"/>
      <c r="M21" s="4"/>
      <c r="N21" s="4"/>
      <c r="O21" s="4"/>
      <c r="P21" s="4"/>
      <c r="Q21" s="4"/>
    </row>
    <row r="22" spans="1:17" ht="30" hidden="1" customHeight="1" x14ac:dyDescent="0.2">
      <c r="A22" s="43" t="s">
        <v>3334</v>
      </c>
      <c r="B22" s="380" t="s">
        <v>3335</v>
      </c>
      <c r="C22" s="376"/>
      <c r="D22" s="4"/>
      <c r="E22" s="4"/>
      <c r="F22" s="4"/>
      <c r="G22" s="4"/>
      <c r="H22" s="4"/>
      <c r="I22" s="4"/>
      <c r="J22" s="4"/>
      <c r="K22" s="4"/>
      <c r="L22" s="4"/>
      <c r="M22" s="4"/>
      <c r="N22" s="4"/>
      <c r="O22" s="4"/>
      <c r="P22" s="4"/>
      <c r="Q22" s="4"/>
    </row>
    <row r="23" spans="1:17" ht="30" hidden="1" customHeight="1" x14ac:dyDescent="0.2">
      <c r="A23" s="43" t="s">
        <v>3336</v>
      </c>
      <c r="B23" s="380" t="s">
        <v>3337</v>
      </c>
      <c r="C23" s="376"/>
      <c r="D23" s="4"/>
      <c r="E23" s="4"/>
      <c r="F23" s="4"/>
      <c r="G23" s="4"/>
      <c r="H23" s="4"/>
      <c r="I23" s="4"/>
      <c r="J23" s="4"/>
      <c r="K23" s="4"/>
      <c r="L23" s="4"/>
      <c r="M23" s="4"/>
      <c r="N23" s="4"/>
      <c r="O23" s="4"/>
      <c r="P23" s="4"/>
      <c r="Q23" s="4"/>
    </row>
    <row r="24" spans="1:17" ht="30" hidden="1" customHeight="1" x14ac:dyDescent="0.2">
      <c r="A24" s="43" t="s">
        <v>3338</v>
      </c>
      <c r="B24" s="380" t="s">
        <v>3339</v>
      </c>
      <c r="C24" s="376"/>
      <c r="D24" s="4"/>
      <c r="E24" s="4"/>
      <c r="F24" s="4"/>
      <c r="G24" s="4"/>
      <c r="H24" s="4"/>
      <c r="I24" s="4"/>
      <c r="J24" s="4"/>
      <c r="K24" s="4"/>
      <c r="L24" s="4"/>
      <c r="M24" s="4"/>
      <c r="N24" s="4"/>
      <c r="O24" s="4"/>
      <c r="P24" s="4"/>
      <c r="Q24" s="4"/>
    </row>
    <row r="25" spans="1:17" ht="30" hidden="1" customHeight="1" x14ac:dyDescent="0.2">
      <c r="A25" s="43" t="s">
        <v>3340</v>
      </c>
      <c r="B25" s="380" t="s">
        <v>3341</v>
      </c>
      <c r="C25" s="376"/>
      <c r="D25" s="4"/>
      <c r="E25" s="4"/>
      <c r="F25" s="4"/>
      <c r="G25" s="4"/>
      <c r="H25" s="4"/>
      <c r="I25" s="4"/>
      <c r="J25" s="4"/>
      <c r="K25" s="4"/>
      <c r="L25" s="4"/>
      <c r="M25" s="4"/>
      <c r="N25" s="4"/>
      <c r="O25" s="4"/>
      <c r="P25" s="4"/>
      <c r="Q25" s="4"/>
    </row>
    <row r="26" spans="1:17" ht="30" hidden="1" customHeight="1" x14ac:dyDescent="0.2">
      <c r="A26" s="43" t="s">
        <v>3342</v>
      </c>
      <c r="B26" s="380" t="s">
        <v>3343</v>
      </c>
      <c r="C26" s="376"/>
      <c r="D26" s="4"/>
      <c r="E26" s="4"/>
      <c r="F26" s="4"/>
      <c r="G26" s="4"/>
      <c r="H26" s="4"/>
      <c r="I26" s="4"/>
      <c r="J26" s="4"/>
      <c r="K26" s="4"/>
      <c r="L26" s="4"/>
      <c r="M26" s="4"/>
      <c r="N26" s="4"/>
      <c r="O26" s="4"/>
      <c r="P26" s="4"/>
      <c r="Q26" s="4"/>
    </row>
    <row r="27" spans="1:17" ht="70.5" hidden="1" customHeight="1" x14ac:dyDescent="0.2">
      <c r="A27" s="43" t="s">
        <v>3344</v>
      </c>
      <c r="B27" s="380" t="s">
        <v>3345</v>
      </c>
      <c r="C27" s="376"/>
      <c r="D27" s="4"/>
      <c r="E27" s="4"/>
      <c r="F27" s="4"/>
      <c r="G27" s="4"/>
      <c r="H27" s="4"/>
      <c r="I27" s="4"/>
      <c r="J27" s="4"/>
      <c r="K27" s="4"/>
      <c r="L27" s="4"/>
      <c r="M27" s="4"/>
      <c r="N27" s="4"/>
      <c r="O27" s="4"/>
      <c r="P27" s="4"/>
      <c r="Q27" s="4"/>
    </row>
    <row r="28" spans="1:17" ht="48" hidden="1" customHeight="1" x14ac:dyDescent="0.2">
      <c r="A28" s="43" t="s">
        <v>3346</v>
      </c>
      <c r="B28" s="380" t="s">
        <v>3347</v>
      </c>
      <c r="C28" s="376"/>
      <c r="D28" s="4"/>
      <c r="E28" s="4"/>
      <c r="F28" s="4"/>
      <c r="G28" s="4"/>
      <c r="H28" s="4"/>
      <c r="I28" s="4"/>
      <c r="J28" s="4"/>
      <c r="K28" s="4"/>
      <c r="L28" s="4"/>
      <c r="M28" s="4"/>
      <c r="N28" s="4"/>
      <c r="O28" s="4"/>
      <c r="P28" s="4"/>
      <c r="Q28" s="4"/>
    </row>
    <row r="29" spans="1:17" ht="100.5" hidden="1" customHeight="1" x14ac:dyDescent="0.2">
      <c r="A29" s="43" t="s">
        <v>3348</v>
      </c>
      <c r="B29" s="380" t="s">
        <v>3349</v>
      </c>
      <c r="C29" s="376"/>
      <c r="D29" s="4"/>
      <c r="E29" s="4"/>
      <c r="F29" s="4"/>
      <c r="G29" s="4"/>
      <c r="H29" s="4"/>
      <c r="I29" s="4"/>
      <c r="J29" s="4"/>
      <c r="K29" s="4"/>
      <c r="L29" s="4"/>
      <c r="M29" s="4"/>
      <c r="N29" s="4"/>
      <c r="O29" s="4"/>
      <c r="P29" s="4"/>
      <c r="Q29" s="4"/>
    </row>
    <row r="30" spans="1:17" ht="45" hidden="1" customHeight="1" x14ac:dyDescent="0.2">
      <c r="A30" s="43" t="s">
        <v>3350</v>
      </c>
      <c r="B30" s="380" t="s">
        <v>3351</v>
      </c>
      <c r="C30" s="376"/>
      <c r="D30" s="4"/>
      <c r="E30" s="4"/>
      <c r="F30" s="4"/>
      <c r="G30" s="4"/>
      <c r="H30" s="4"/>
      <c r="I30" s="4"/>
      <c r="J30" s="4"/>
      <c r="K30" s="4"/>
      <c r="L30" s="4"/>
      <c r="M30" s="4"/>
      <c r="N30" s="4"/>
      <c r="O30" s="4"/>
      <c r="P30" s="4"/>
      <c r="Q30" s="4"/>
    </row>
    <row r="31" spans="1:17" ht="45" hidden="1" customHeight="1" x14ac:dyDescent="0.2">
      <c r="A31" s="43" t="s">
        <v>3352</v>
      </c>
      <c r="B31" s="380" t="s">
        <v>3353</v>
      </c>
      <c r="C31" s="376"/>
      <c r="D31" s="4"/>
      <c r="E31" s="4"/>
      <c r="F31" s="4"/>
      <c r="G31" s="4"/>
      <c r="H31" s="4"/>
      <c r="I31" s="4"/>
      <c r="J31" s="4"/>
      <c r="K31" s="4"/>
      <c r="L31" s="4"/>
      <c r="M31" s="4"/>
      <c r="N31" s="4"/>
      <c r="O31" s="4"/>
      <c r="P31" s="4"/>
      <c r="Q31" s="4"/>
    </row>
    <row r="32" spans="1:17" ht="45" hidden="1" customHeight="1" x14ac:dyDescent="0.2">
      <c r="A32" s="43" t="s">
        <v>3354</v>
      </c>
      <c r="B32" s="380" t="s">
        <v>3355</v>
      </c>
      <c r="C32" s="376"/>
      <c r="D32" s="4"/>
      <c r="E32" s="4"/>
      <c r="F32" s="4"/>
      <c r="G32" s="4"/>
      <c r="H32" s="4"/>
      <c r="I32" s="4"/>
      <c r="J32" s="4"/>
      <c r="K32" s="4"/>
      <c r="L32" s="4"/>
      <c r="M32" s="4"/>
      <c r="N32" s="4"/>
      <c r="O32" s="4"/>
      <c r="P32" s="4"/>
      <c r="Q32" s="4"/>
    </row>
    <row r="33" spans="1:17" ht="72" hidden="1" customHeight="1" x14ac:dyDescent="0.2">
      <c r="A33" s="43" t="s">
        <v>3356</v>
      </c>
      <c r="B33" s="380" t="s">
        <v>3357</v>
      </c>
      <c r="C33" s="376"/>
      <c r="D33" s="4"/>
      <c r="E33" s="4"/>
      <c r="F33" s="4"/>
      <c r="G33" s="4"/>
      <c r="H33" s="4"/>
      <c r="I33" s="4"/>
      <c r="J33" s="4"/>
      <c r="K33" s="4"/>
      <c r="L33" s="4"/>
      <c r="M33" s="4"/>
      <c r="N33" s="4"/>
      <c r="O33" s="4"/>
      <c r="P33" s="4"/>
      <c r="Q33" s="4"/>
    </row>
    <row r="34" spans="1:17" ht="79.5" hidden="1" customHeight="1" x14ac:dyDescent="0.2">
      <c r="A34" s="43" t="s">
        <v>3358</v>
      </c>
      <c r="B34" s="380" t="s">
        <v>3359</v>
      </c>
      <c r="C34" s="376"/>
      <c r="D34" s="4"/>
      <c r="E34" s="4"/>
      <c r="F34" s="4"/>
      <c r="G34" s="4"/>
      <c r="H34" s="4"/>
      <c r="I34" s="4"/>
      <c r="J34" s="4"/>
      <c r="K34" s="4"/>
      <c r="L34" s="4"/>
      <c r="M34" s="4"/>
      <c r="N34" s="4"/>
      <c r="O34" s="4"/>
      <c r="P34" s="4"/>
      <c r="Q34" s="4"/>
    </row>
    <row r="35" spans="1:17" ht="70.5" hidden="1" customHeight="1" x14ac:dyDescent="0.2">
      <c r="A35" s="43" t="s">
        <v>3360</v>
      </c>
      <c r="B35" s="380" t="s">
        <v>3361</v>
      </c>
      <c r="C35" s="376"/>
      <c r="D35" s="4"/>
      <c r="E35" s="4"/>
      <c r="F35" s="4"/>
      <c r="G35" s="4"/>
      <c r="H35" s="4"/>
      <c r="I35" s="4"/>
      <c r="J35" s="4"/>
      <c r="K35" s="4"/>
      <c r="L35" s="4"/>
      <c r="M35" s="4"/>
      <c r="N35" s="4"/>
      <c r="O35" s="4"/>
      <c r="P35" s="4"/>
      <c r="Q35" s="4"/>
    </row>
    <row r="36" spans="1:17" ht="45.75" hidden="1" customHeight="1" x14ac:dyDescent="0.2">
      <c r="A36" s="43" t="s">
        <v>3362</v>
      </c>
      <c r="B36" s="380" t="s">
        <v>3363</v>
      </c>
      <c r="C36" s="376"/>
      <c r="D36" s="4"/>
      <c r="E36" s="4"/>
      <c r="F36" s="4"/>
      <c r="G36" s="4"/>
      <c r="H36" s="4"/>
      <c r="I36" s="4"/>
      <c r="J36" s="4"/>
      <c r="K36" s="4"/>
      <c r="L36" s="4"/>
      <c r="M36" s="4"/>
      <c r="N36" s="4"/>
      <c r="O36" s="4"/>
      <c r="P36" s="4"/>
      <c r="Q36" s="4"/>
    </row>
    <row r="37" spans="1:17" ht="54.75" hidden="1" customHeight="1" x14ac:dyDescent="0.2">
      <c r="A37" s="43" t="s">
        <v>3364</v>
      </c>
      <c r="B37" s="380" t="s">
        <v>3365</v>
      </c>
      <c r="C37" s="376"/>
      <c r="D37" s="4"/>
      <c r="E37" s="4"/>
      <c r="F37" s="4"/>
      <c r="G37" s="4"/>
      <c r="H37" s="4"/>
      <c r="I37" s="4"/>
      <c r="J37" s="4"/>
      <c r="K37" s="4"/>
      <c r="L37" s="4"/>
      <c r="M37" s="4"/>
      <c r="N37" s="4"/>
      <c r="O37" s="4"/>
      <c r="P37" s="4"/>
      <c r="Q37" s="4"/>
    </row>
    <row r="38" spans="1:17" ht="37.5" hidden="1" customHeight="1" x14ac:dyDescent="0.2">
      <c r="A38" s="43" t="s">
        <v>3366</v>
      </c>
      <c r="B38" s="380" t="s">
        <v>3367</v>
      </c>
      <c r="C38" s="376"/>
      <c r="D38" s="4"/>
      <c r="E38" s="4"/>
      <c r="F38" s="4"/>
      <c r="G38" s="4"/>
      <c r="H38" s="4"/>
      <c r="I38" s="4"/>
      <c r="J38" s="4"/>
      <c r="K38" s="4"/>
      <c r="L38" s="4"/>
      <c r="M38" s="4"/>
      <c r="N38" s="4"/>
      <c r="O38" s="4"/>
      <c r="P38" s="4"/>
      <c r="Q38" s="4"/>
    </row>
    <row r="39" spans="1:17" ht="61.5" hidden="1" customHeight="1" x14ac:dyDescent="0.2">
      <c r="A39" s="43" t="s">
        <v>3368</v>
      </c>
      <c r="B39" s="380" t="s">
        <v>3369</v>
      </c>
      <c r="C39" s="376"/>
      <c r="D39" s="4"/>
      <c r="E39" s="4"/>
      <c r="F39" s="4"/>
      <c r="G39" s="4"/>
      <c r="H39" s="4"/>
      <c r="I39" s="4"/>
      <c r="J39" s="4"/>
      <c r="K39" s="4"/>
      <c r="L39" s="4"/>
      <c r="M39" s="4"/>
      <c r="N39" s="4"/>
      <c r="O39" s="4"/>
      <c r="P39" s="4"/>
      <c r="Q39" s="4"/>
    </row>
    <row r="40" spans="1:17" ht="53.25" hidden="1" customHeight="1" x14ac:dyDescent="0.2">
      <c r="A40" s="43" t="s">
        <v>3370</v>
      </c>
      <c r="B40" s="380" t="s">
        <v>3371</v>
      </c>
      <c r="C40" s="376"/>
      <c r="D40" s="4"/>
      <c r="E40" s="4"/>
      <c r="F40" s="4"/>
      <c r="G40" s="4"/>
      <c r="H40" s="4"/>
      <c r="I40" s="4"/>
      <c r="J40" s="4"/>
      <c r="K40" s="4"/>
      <c r="L40" s="4"/>
      <c r="M40" s="4"/>
      <c r="N40" s="4"/>
      <c r="O40" s="4"/>
      <c r="P40" s="4"/>
      <c r="Q40" s="4"/>
    </row>
    <row r="41" spans="1:17" ht="73.5" hidden="1" customHeight="1" x14ac:dyDescent="0.2">
      <c r="A41" s="43" t="s">
        <v>3372</v>
      </c>
      <c r="B41" s="380" t="s">
        <v>3373</v>
      </c>
      <c r="C41" s="376"/>
      <c r="D41" s="4"/>
      <c r="E41" s="4"/>
      <c r="F41" s="4"/>
      <c r="G41" s="4"/>
      <c r="H41" s="4"/>
      <c r="I41" s="4"/>
      <c r="J41" s="4"/>
      <c r="K41" s="4"/>
      <c r="L41" s="4"/>
      <c r="M41" s="4"/>
      <c r="N41" s="4"/>
      <c r="O41" s="4"/>
      <c r="P41" s="4"/>
      <c r="Q41" s="4"/>
    </row>
    <row r="42" spans="1:17" ht="57.75" hidden="1" customHeight="1" x14ac:dyDescent="0.2">
      <c r="A42" s="43" t="s">
        <v>3374</v>
      </c>
      <c r="B42" s="380" t="s">
        <v>3375</v>
      </c>
      <c r="C42" s="376"/>
      <c r="D42" s="4"/>
      <c r="E42" s="4"/>
      <c r="F42" s="4"/>
      <c r="G42" s="4"/>
      <c r="H42" s="4"/>
      <c r="I42" s="4"/>
      <c r="J42" s="4"/>
      <c r="K42" s="4"/>
      <c r="L42" s="4"/>
      <c r="M42" s="4"/>
      <c r="N42" s="4"/>
      <c r="O42" s="4"/>
      <c r="P42" s="4"/>
      <c r="Q42" s="4"/>
    </row>
    <row r="43" spans="1:17" ht="84" hidden="1" customHeight="1" x14ac:dyDescent="0.2">
      <c r="A43" s="43" t="s">
        <v>3376</v>
      </c>
      <c r="B43" s="380" t="s">
        <v>3377</v>
      </c>
      <c r="C43" s="376"/>
      <c r="D43" s="4"/>
      <c r="E43" s="4"/>
      <c r="F43" s="4"/>
      <c r="G43" s="4"/>
      <c r="H43" s="4"/>
      <c r="I43" s="4"/>
      <c r="J43" s="4"/>
      <c r="K43" s="4"/>
      <c r="L43" s="4"/>
      <c r="M43" s="4"/>
      <c r="N43" s="4"/>
      <c r="O43" s="4"/>
      <c r="P43" s="4"/>
      <c r="Q43" s="4"/>
    </row>
    <row r="44" spans="1:17" ht="48" hidden="1" customHeight="1" x14ac:dyDescent="0.2">
      <c r="A44" s="43" t="s">
        <v>3378</v>
      </c>
      <c r="B44" s="380" t="s">
        <v>3379</v>
      </c>
      <c r="C44" s="376"/>
      <c r="D44" s="4"/>
      <c r="E44" s="4"/>
      <c r="F44" s="4"/>
      <c r="G44" s="4"/>
      <c r="H44" s="4"/>
      <c r="I44" s="4"/>
      <c r="J44" s="4"/>
      <c r="K44" s="4"/>
      <c r="L44" s="4"/>
      <c r="M44" s="4"/>
      <c r="N44" s="4"/>
      <c r="O44" s="4"/>
      <c r="P44" s="4"/>
      <c r="Q44" s="4"/>
    </row>
    <row r="45" spans="1:17" ht="57" hidden="1" customHeight="1" x14ac:dyDescent="0.2">
      <c r="A45" s="43" t="s">
        <v>3380</v>
      </c>
      <c r="B45" s="380" t="s">
        <v>3381</v>
      </c>
      <c r="C45" s="376"/>
      <c r="D45" s="4"/>
      <c r="E45" s="4"/>
      <c r="F45" s="4"/>
      <c r="G45" s="4"/>
      <c r="H45" s="4"/>
      <c r="I45" s="4"/>
      <c r="J45" s="4"/>
      <c r="K45" s="4"/>
      <c r="L45" s="4"/>
      <c r="M45" s="4"/>
      <c r="N45" s="4"/>
      <c r="O45" s="4"/>
      <c r="P45" s="4"/>
      <c r="Q45" s="4"/>
    </row>
    <row r="46" spans="1:17" ht="73.5" hidden="1" customHeight="1" x14ac:dyDescent="0.2">
      <c r="A46" s="43" t="s">
        <v>3382</v>
      </c>
      <c r="B46" s="381" t="s">
        <v>3383</v>
      </c>
      <c r="C46" s="376"/>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69" t="s">
        <v>3386</v>
      </c>
      <c r="B48" s="379" t="s">
        <v>3387</v>
      </c>
      <c r="C48" s="378"/>
      <c r="D48" s="4"/>
      <c r="E48" s="4"/>
      <c r="F48" s="4"/>
      <c r="G48" s="4"/>
      <c r="H48" s="4"/>
      <c r="I48" s="4"/>
      <c r="J48" s="4"/>
      <c r="K48" s="4"/>
      <c r="L48" s="4"/>
      <c r="M48" s="4"/>
      <c r="N48" s="4"/>
      <c r="O48" s="4"/>
      <c r="P48" s="4"/>
      <c r="Q48" s="4"/>
    </row>
    <row r="49" spans="1:17" ht="34.5" customHeight="1" x14ac:dyDescent="0.2">
      <c r="A49" s="269" t="s">
        <v>3388</v>
      </c>
      <c r="B49" s="377" t="s">
        <v>3389</v>
      </c>
      <c r="C49" s="378"/>
      <c r="D49" s="4"/>
      <c r="E49" s="4"/>
      <c r="F49" s="4"/>
      <c r="G49" s="4"/>
      <c r="H49" s="4"/>
      <c r="I49" s="4"/>
      <c r="J49" s="4"/>
      <c r="K49" s="4"/>
      <c r="L49" s="4"/>
      <c r="M49" s="4"/>
      <c r="N49" s="4"/>
      <c r="O49" s="4"/>
      <c r="P49" s="4"/>
      <c r="Q49" s="4"/>
    </row>
    <row r="50" spans="1:17" ht="34.5" customHeight="1" x14ac:dyDescent="0.2">
      <c r="A50" s="269" t="s">
        <v>3390</v>
      </c>
      <c r="B50" s="377" t="s">
        <v>3391</v>
      </c>
      <c r="C50" s="378"/>
      <c r="D50" s="4"/>
      <c r="E50" s="4"/>
      <c r="F50" s="4"/>
      <c r="G50" s="4"/>
      <c r="H50" s="4"/>
      <c r="I50" s="4"/>
      <c r="J50" s="4"/>
      <c r="K50" s="4"/>
      <c r="L50" s="4"/>
      <c r="M50" s="4"/>
      <c r="N50" s="4"/>
      <c r="O50" s="4"/>
      <c r="P50" s="4"/>
      <c r="Q50" s="4"/>
    </row>
    <row r="51" spans="1:17" ht="31.5" customHeight="1" x14ac:dyDescent="0.2">
      <c r="A51" s="311" t="s">
        <v>3392</v>
      </c>
      <c r="B51" s="375"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2022-04-04T19:59:02Z</cp:lastPrinted>
  <dcterms:created xsi:type="dcterms:W3CDTF">2022-04-01T05:14:30Z</dcterms:created>
  <dcterms:modified xsi:type="dcterms:W3CDTF">2023-02-15T11:06:02Z</dcterms:modified>
</cp:coreProperties>
</file>